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porting" sheetId="1" r:id="rId1"/>
  </sheets>
  <definedNames/>
  <calcPr fullCalcOnLoad="1"/>
</workbook>
</file>

<file path=xl/sharedStrings.xml><?xml version="1.0" encoding="utf-8"?>
<sst xmlns="http://schemas.openxmlformats.org/spreadsheetml/2006/main" count="291" uniqueCount="271">
  <si>
    <t>01-114-0000-5113-5113-0000</t>
  </si>
  <si>
    <t>MODERATOR SALARY</t>
  </si>
  <si>
    <t>01-114-0000-5700-5700-0000</t>
  </si>
  <si>
    <t>MODERATOR EXPENSES</t>
  </si>
  <si>
    <t>01-122-0000-5110-5110-0000</t>
  </si>
  <si>
    <t>01-122-0000-5114-5114-0000</t>
  </si>
  <si>
    <t>01-122-0000-5700-5700-0000</t>
  </si>
  <si>
    <t>01-131-0000-5700-5700-0000</t>
  </si>
  <si>
    <t>FINANCE COMMITTEE EXPENSES</t>
  </si>
  <si>
    <t>01-132-0000-5781-5781-0000</t>
  </si>
  <si>
    <t>RESERVE FUND TRANSFERS</t>
  </si>
  <si>
    <t>01-135-0000-5111-5111-0000</t>
  </si>
  <si>
    <t>ACCOUNTANT SALARY</t>
  </si>
  <si>
    <t>01-135-0000-5114-5114-0000</t>
  </si>
  <si>
    <t>ACCOUNTANT WAGES PT</t>
  </si>
  <si>
    <t>01-135-0000-5700-5700-0000</t>
  </si>
  <si>
    <t>ACCOUNTANT EXPENSES</t>
  </si>
  <si>
    <t>01-136-0000-5700-5700-0000</t>
  </si>
  <si>
    <t>AUDIT</t>
  </si>
  <si>
    <t>01-141-0000-5110-5110-0000</t>
  </si>
  <si>
    <t>ASSESSORS ELECTED SALARY</t>
  </si>
  <si>
    <t>01-141-0000-5113-5113-0000</t>
  </si>
  <si>
    <t>ASSESSORS ASST SALARY</t>
  </si>
  <si>
    <t>01-141-0000-5114-5114-0000</t>
  </si>
  <si>
    <t>ASSESSORS WAGES PT</t>
  </si>
  <si>
    <t>01-141-0000-5700-5700-0000</t>
  </si>
  <si>
    <t>ASSESSORS EXPENSES</t>
  </si>
  <si>
    <t>01-142-0000-5700-5700-0000</t>
  </si>
  <si>
    <t>REVALUATION EXPENSES</t>
  </si>
  <si>
    <t>01-145-0000-5700-5700-0000</t>
  </si>
  <si>
    <t>01-151-0000-5700-5200-0000</t>
  </si>
  <si>
    <t>01-152-0000-5700-5700-0000</t>
  </si>
  <si>
    <t>PERSONNEL COMMITTEE EXPENSES</t>
  </si>
  <si>
    <t>01-153-0000-5700-5200-0000</t>
  </si>
  <si>
    <t>TAX TITLE EXPENSES</t>
  </si>
  <si>
    <t>01-155-0000-5700-5700-0000</t>
  </si>
  <si>
    <t>01-161-0000-5110-5110-0000</t>
  </si>
  <si>
    <t>TOWN CLERK ELECTED SALARY</t>
  </si>
  <si>
    <t>01-161-0000-5113-5113-0000</t>
  </si>
  <si>
    <t>ASST. TOWN CLERK SALARY PT</t>
  </si>
  <si>
    <t>01-161-0000-5700-5700-0000</t>
  </si>
  <si>
    <t>TOWN CLERK EXPENSES</t>
  </si>
  <si>
    <t>01-162-0000-5114-5114-0000</t>
  </si>
  <si>
    <t>ELECTIONS WAGES PT</t>
  </si>
  <si>
    <t>01-162-0000-5700-5700-0000</t>
  </si>
  <si>
    <t>ELECTIONS EXPENSES</t>
  </si>
  <si>
    <t>01-163-0000-5113-5113-0000</t>
  </si>
  <si>
    <t>REGISTRATION SALARY</t>
  </si>
  <si>
    <t>01-163-0000-5114-5114-0000</t>
  </si>
  <si>
    <t>REGISTRATION WAGES PT</t>
  </si>
  <si>
    <t>01-163-0000-5700-5700-0000</t>
  </si>
  <si>
    <t>01-171-0000-5700-5700-0000</t>
  </si>
  <si>
    <t>CONSERVATION COMMITTEE EXPENSES</t>
  </si>
  <si>
    <t>01-175-0000-5700-5700-0000</t>
  </si>
  <si>
    <t>PLANNING BOARD EXPENSES</t>
  </si>
  <si>
    <t>01-176-0000-5700-5700-0000</t>
  </si>
  <si>
    <t>01-177-0000-5000-5700-0000</t>
  </si>
  <si>
    <t>01-192-0000-5114-5114-0000</t>
  </si>
  <si>
    <t>PUBLIC BUILDINGS WAGES PT</t>
  </si>
  <si>
    <t>01-192-0000-5211-5211-0000</t>
  </si>
  <si>
    <t>PUBLIC BLDG - ELECTRICITY</t>
  </si>
  <si>
    <t>01-192-0000-5411-5411-0000</t>
  </si>
  <si>
    <t>PUBLIC BLDG - FUEL OIL</t>
  </si>
  <si>
    <t>01-192-0000-5700-5700-0000</t>
  </si>
  <si>
    <t>PUBLIC BUILDINGS EXPENSES</t>
  </si>
  <si>
    <t>01-195-0000-5700-5700-0000</t>
  </si>
  <si>
    <t>TOWN REPORT EXPENSES</t>
  </si>
  <si>
    <t>01-210-0000-5111-5111-0000</t>
  </si>
  <si>
    <t>POLICE SALARY FT</t>
  </si>
  <si>
    <t>01-210-0000-5112-5112-0000</t>
  </si>
  <si>
    <t>POLICE WAGES FT</t>
  </si>
  <si>
    <t>01-210-0000-5114-5114-0000</t>
  </si>
  <si>
    <t>POLICE WAGES PT</t>
  </si>
  <si>
    <t>01-210-0000-5700-5700-0000</t>
  </si>
  <si>
    <t>POLICE EXPENSES</t>
  </si>
  <si>
    <t>01-241-0000-5114-5114-0000</t>
  </si>
  <si>
    <t>BUILDING INSPECTOR WAGES PT</t>
  </si>
  <si>
    <t>01-241-0000-5700-5700-0000</t>
  </si>
  <si>
    <t>BUILDING INSPECTOR EXPENSES</t>
  </si>
  <si>
    <t>01-249-0000-5113-5113-0000</t>
  </si>
  <si>
    <t>ANIMAL INSPECTOR SALARY PT</t>
  </si>
  <si>
    <t>01-249-0000-5700-5700-0000</t>
  </si>
  <si>
    <t>ANIMAL INSPECTOR EXPENSES</t>
  </si>
  <si>
    <t>01-292-0000-5113-5113-0000</t>
  </si>
  <si>
    <t>01-292-0000-5700-5700-0000</t>
  </si>
  <si>
    <t>01-296-0000-5100-5100-0000</t>
  </si>
  <si>
    <t>01-296-0000-5700-5700-0000</t>
  </si>
  <si>
    <t>COMMUNICATIONS EXPENSES</t>
  </si>
  <si>
    <t>01-422-0000-5111-5111-0000</t>
  </si>
  <si>
    <t>HIGHWAY SALARY FT</t>
  </si>
  <si>
    <t>01-422-0000-5112-5112-0000</t>
  </si>
  <si>
    <t>HIGHWAY WAGES FT</t>
  </si>
  <si>
    <t>01-422-0000-5114-5114-0000</t>
  </si>
  <si>
    <t>HIGHWAY WAGES PT</t>
  </si>
  <si>
    <t>01-422-0000-5700-5700-0000</t>
  </si>
  <si>
    <t>HIGHWAY EXPENSES</t>
  </si>
  <si>
    <t>01-423-0000-5112-5112-0000</t>
  </si>
  <si>
    <t>01-423-0000-5114-5114-0000</t>
  </si>
  <si>
    <t>SNOW &amp; SALT WAGES PT</t>
  </si>
  <si>
    <t>01-423-0000-5700-5700-0000</t>
  </si>
  <si>
    <t>01-424-0000-5211-5211-0000</t>
  </si>
  <si>
    <t>STREET LIGHTS</t>
  </si>
  <si>
    <t>01-433-0000-5114-5114-0000</t>
  </si>
  <si>
    <t>TRANSFER STATION WAGES PT</t>
  </si>
  <si>
    <t>01-433-0000-5700-5700-0000</t>
  </si>
  <si>
    <t>TRANSFER STATION EXPENSES</t>
  </si>
  <si>
    <t>01-491-0000-5000-5100-0000</t>
  </si>
  <si>
    <t>CEMETERY SALARY PT</t>
  </si>
  <si>
    <t>01-491-0000-5000-5700-0000</t>
  </si>
  <si>
    <t>CEMETERY EXPENSES</t>
  </si>
  <si>
    <t>01-510-0000-5110-5110-0000</t>
  </si>
  <si>
    <t>BOARD OF HEALTH ELECTED SALARY</t>
  </si>
  <si>
    <t>01-510-0000-5114-5114-0000</t>
  </si>
  <si>
    <t>BOARD OF HEALTH WAGES PT</t>
  </si>
  <si>
    <t>01-510-0000-5700-5700-0000</t>
  </si>
  <si>
    <t>BOARD OF HEALTH EXPENSES</t>
  </si>
  <si>
    <t>01-511-0000-5200-5200-0000</t>
  </si>
  <si>
    <t>NASHOBA HEALTH</t>
  </si>
  <si>
    <t>01-522-0000-5200-5200-0000</t>
  </si>
  <si>
    <t>NASHOBA NURSING</t>
  </si>
  <si>
    <t>01-541-0000-5700-5700-0000</t>
  </si>
  <si>
    <t>COUNCIL ON AGING EXPENSES</t>
  </si>
  <si>
    <t>01-543-0000-5113-5113-0000</t>
  </si>
  <si>
    <t>VETERANS SALARY PT</t>
  </si>
  <si>
    <t>01-543-0000-5700-5700-0000</t>
  </si>
  <si>
    <t>VETERANS EXPENSES</t>
  </si>
  <si>
    <t>01-543-0000-5780-5780-0000</t>
  </si>
  <si>
    <t>VETERANS BENEFITS</t>
  </si>
  <si>
    <t>01-599-0000-5000-5000-0000</t>
  </si>
  <si>
    <t>WHEAT ASSESSEMENT</t>
  </si>
  <si>
    <t>01-610-0000-5114-5114-0000</t>
  </si>
  <si>
    <t>LIBRARY WAGES PT</t>
  </si>
  <si>
    <t>01-610-0000-5700-5700-0000</t>
  </si>
  <si>
    <t>LIBRARY EXPENSES</t>
  </si>
  <si>
    <t>01-630-0000-5700-5700-0000</t>
  </si>
  <si>
    <t>RECREATION EXPENSES</t>
  </si>
  <si>
    <t>01-631-0000-5000-5700-0000</t>
  </si>
  <si>
    <t>CULTURAL COUNCIL - EXPENSES</t>
  </si>
  <si>
    <t>01-691-0000-5700-5700-0000</t>
  </si>
  <si>
    <t>HISTORICAL COMMITTEE EXPENSES</t>
  </si>
  <si>
    <t>01-692-0000-5700-5700-0000</t>
  </si>
  <si>
    <t>MEMORIAL DAY EXPENSES</t>
  </si>
  <si>
    <t>01-752-0000-5800-5800-0000</t>
  </si>
  <si>
    <t>INTEREST EXPENSE</t>
  </si>
  <si>
    <t>01-752-0000-5900-5900-0000</t>
  </si>
  <si>
    <t>PRINCIPAL REPAYMENT ON DEBT</t>
  </si>
  <si>
    <t>01-800-0000-5600-5634-0000</t>
  </si>
  <si>
    <t>MOTOR VEHICLE ASSESSMENT</t>
  </si>
  <si>
    <t>01-800-0000-5600-5639-0000</t>
  </si>
  <si>
    <t>MOSQUITO CONTROL ASSESSMENT</t>
  </si>
  <si>
    <t>01-800-0000-5600-5640-0000</t>
  </si>
  <si>
    <t>AIR POLLUTION ASSESSMENT</t>
  </si>
  <si>
    <t>01-800-0000-5600-5641-0000</t>
  </si>
  <si>
    <t>CENTRAL MASS REGIONAL PLANNING COUNCIL</t>
  </si>
  <si>
    <t>01-835-0000-5300-5321-0000</t>
  </si>
  <si>
    <t>ASSABET VALLEY REGIONAL ASSESSMENT</t>
  </si>
  <si>
    <t>01-835-0000-5300-5322-0000</t>
  </si>
  <si>
    <t>TAHANTO REGIONAL ASSESSMENT</t>
  </si>
  <si>
    <t>01-835-0000-5900-5901-0000</t>
  </si>
  <si>
    <t>01-911-0000-5200-5200-0000</t>
  </si>
  <si>
    <t>WORCESTER REGIONAL  RETIREMENT ASSESSMENT</t>
  </si>
  <si>
    <t>01-912-0000-5100-5170-0000</t>
  </si>
  <si>
    <t>WORKMENS COMPENSATION</t>
  </si>
  <si>
    <t>01-913-0000-5100-5170-0000</t>
  </si>
  <si>
    <t>UNEMPLOYMENT INSURANCE</t>
  </si>
  <si>
    <t>01-914-0000-5100-5170-0000</t>
  </si>
  <si>
    <t>CHAPTER 32B HEALTH INSURANCE</t>
  </si>
  <si>
    <t>01-916-0000-5200-5200-0000</t>
  </si>
  <si>
    <t>POLICE &amp; FIRE SICKNESS AND ACCIDENT INSURANCE</t>
  </si>
  <si>
    <t>01-919-0000-5100-5190-0000</t>
  </si>
  <si>
    <t>SICK PAY ACCOUNT</t>
  </si>
  <si>
    <t>01-920-0000-5100-5170-0000</t>
  </si>
  <si>
    <t>MEDICARE</t>
  </si>
  <si>
    <t>01-945-0000-5700-5740-0000</t>
  </si>
  <si>
    <t>PROPERTY &amp; LIABILITIES INSURANCE</t>
  </si>
  <si>
    <t>Account Number</t>
  </si>
  <si>
    <t>Budgeted</t>
  </si>
  <si>
    <t>Transferred</t>
  </si>
  <si>
    <t>Available</t>
  </si>
  <si>
    <t>Total</t>
  </si>
  <si>
    <t>Encumbered</t>
  </si>
  <si>
    <t>Expenses</t>
  </si>
  <si>
    <t>Unused</t>
  </si>
  <si>
    <t>Department</t>
  </si>
  <si>
    <t>Town Accountant</t>
  </si>
  <si>
    <t>General Fund Expenses</t>
  </si>
  <si>
    <t>01-145-0000-5114-5114-0000</t>
  </si>
  <si>
    <t>01-242-0000-5700-5700-0000</t>
  </si>
  <si>
    <t>PLUMBING &amp; GAS INSPECTOR EXPENSES</t>
  </si>
  <si>
    <t>01-243-0000-5700-5700-0000</t>
  </si>
  <si>
    <t>ELECTRICAL INSPECTOR EXPENSES</t>
  </si>
  <si>
    <t>01-541-0000-5114-5114-0000</t>
  </si>
  <si>
    <t>COUNCIL ON AGING WAGES PT</t>
  </si>
  <si>
    <t>Balances</t>
  </si>
  <si>
    <t>01-221-0000-5111-5111-0000</t>
  </si>
  <si>
    <t>FIRE &amp; EMS SALARY FT</t>
  </si>
  <si>
    <t>01-221-0000-5114-5114-0000</t>
  </si>
  <si>
    <t>FIRE &amp; EMS WAGES PT</t>
  </si>
  <si>
    <t>01-221-0000-5700-5700-0000</t>
  </si>
  <si>
    <t>FIRE &amp; EMS EXPENSES</t>
  </si>
  <si>
    <t>SNOW &amp; SALT OVERTIME WAGES</t>
  </si>
  <si>
    <t>01-694-0000-5700-5700-0000</t>
  </si>
  <si>
    <t>FESTIVE EVENTS EXPENSES</t>
  </si>
  <si>
    <t>01-221-0000-5112-5112-0000</t>
  </si>
  <si>
    <t>FIRE &amp; EMS WAGES FT</t>
  </si>
  <si>
    <t>01-752-0000-5900-5963-0000</t>
  </si>
  <si>
    <t>**BAN PAYDOWN TO CAPITAL spent from Principal</t>
  </si>
  <si>
    <t>LEGAL EXPENSES</t>
  </si>
  <si>
    <t>DATA SYSTEM  EXPENSES</t>
  </si>
  <si>
    <t>01-241-0000-5111-5111-0000</t>
  </si>
  <si>
    <t>BUILDING INSPECTOR SALARY FT</t>
  </si>
  <si>
    <t>01-123-0000-5111-5111-0000</t>
  </si>
  <si>
    <t>TOWN ADMINISTRATOR SALARY</t>
  </si>
  <si>
    <t>01-123-0000-5700-5700-0000</t>
  </si>
  <si>
    <t>TOWN ADMINISTRATOR EXPENSES</t>
  </si>
  <si>
    <t>TREASURER/COLLECTOR SALARY</t>
  </si>
  <si>
    <t>01-145-0000-5111-5111-0000</t>
  </si>
  <si>
    <t>TREASURER/COLLECTOR WAGES PT</t>
  </si>
  <si>
    <t>TREASURER/COLLECTOR EXPENSES</t>
  </si>
  <si>
    <t>REGISTRATION EXPENSES</t>
  </si>
  <si>
    <t>BOARD OF APPEALS  EXPENSES</t>
  </si>
  <si>
    <t>AGRICULTURAL COMMISSION EXPENSES</t>
  </si>
  <si>
    <t>ANIMAL CONTROL OFFICER SALARY PT</t>
  </si>
  <si>
    <t>ANIMAL CONTROL OFFICER EXPENSES</t>
  </si>
  <si>
    <t>COMMUNICATIONS CENTER WAGES</t>
  </si>
  <si>
    <t xml:space="preserve">SNOW &amp; SALT EXPENSES </t>
  </si>
  <si>
    <t>TAHANTO CAPITAL ASSESSMENT</t>
  </si>
  <si>
    <t>01-835-0000-5300-5322-2020</t>
  </si>
  <si>
    <t>01-835-0000-5300-5323-0000</t>
  </si>
  <si>
    <t>BERLIN MEMORIAL ASSESSMENT</t>
  </si>
  <si>
    <t>01-835-0000-5300-5323-2020</t>
  </si>
  <si>
    <t>BERLIN MEMORIAL CAPITAL ASSESSMENT</t>
  </si>
  <si>
    <t>ASSABET VALLEY CAPITAL ASSESSMENT</t>
  </si>
  <si>
    <t>01-990-0000-0000-5000-000</t>
  </si>
  <si>
    <t>Fiscal Year 2021</t>
  </si>
  <si>
    <t>01-122-0000-57000-5200-0000</t>
  </si>
  <si>
    <t>SELECT BOARD CONSULTING</t>
  </si>
  <si>
    <t>SELECT BOARD ELECTED SALARY</t>
  </si>
  <si>
    <t>SELECT BOARD WAGES PT</t>
  </si>
  <si>
    <t>SELECT BOARD EXPENSES</t>
  </si>
  <si>
    <t>01-132-0000-5782-5782-0000</t>
  </si>
  <si>
    <t>CONTINGENCY FUND</t>
  </si>
  <si>
    <t>01-145-0000-5111-5170-0000</t>
  </si>
  <si>
    <t>TREASURER/COLLECTOR INCENTIVE PAY</t>
  </si>
  <si>
    <t>01-145-2021-0003-5801-0900</t>
  </si>
  <si>
    <t>ART 3 2021 TAX COLLECTION SOFTWARE</t>
  </si>
  <si>
    <t>01-192-2021-0701-5801-0900</t>
  </si>
  <si>
    <t>01-192-2021-0702-5801-0900</t>
  </si>
  <si>
    <t>01-210-2021-0703-5801-0900</t>
  </si>
  <si>
    <t>ART 7-3 2021 POLICE CRUISER</t>
  </si>
  <si>
    <t>01-210-2021-1803-5700-0900</t>
  </si>
  <si>
    <t>ART 18-3 2021 POLICE VEHICLE REPLACE</t>
  </si>
  <si>
    <t>01-210-2021-1804-5700-0900</t>
  </si>
  <si>
    <t>01-221-2021-0704-5801-0900</t>
  </si>
  <si>
    <t>01-221-2021-1801-5700-0900</t>
  </si>
  <si>
    <t>ART 18-1 2021 FIRE SCCBA REPLACEMENT</t>
  </si>
  <si>
    <t>01-221-2021-1802-5700-0900</t>
  </si>
  <si>
    <t>ART 18-2 2021 FIRE PPE PS21</t>
  </si>
  <si>
    <t>01-422-2021-0705-5801-00900</t>
  </si>
  <si>
    <t>ART 7-5 2021 HOT TOP FC</t>
  </si>
  <si>
    <t>01-422-2021-0706-5801-0900</t>
  </si>
  <si>
    <t>ART 7-6 2021 HIGHWAY LOADER FC22</t>
  </si>
  <si>
    <t>01-422-2021-0707-5801-0900</t>
  </si>
  <si>
    <t>01-422-2021-1805-5700-0900</t>
  </si>
  <si>
    <t>ART 7-1 2021 TOWN OFFICE AIR HANDLER  FC23</t>
  </si>
  <si>
    <t>ART 7-2 2021 TOWN OFFICE EPDM ROOF REPAIR FC23</t>
  </si>
  <si>
    <t>ART 18-4 2021 POLICE VIDEO/SECURITY HCPS21</t>
  </si>
  <si>
    <t>ART 7-4 2021 FIRE CAR 2 RELACEMENT HCPS22</t>
  </si>
  <si>
    <t>ART 7-7 2021 HIGHWAY WOOD CHIPPER FC22</t>
  </si>
  <si>
    <t>ART 18-5 HIGHWAY MBPS PARKING LOT FC22</t>
  </si>
  <si>
    <t>TRANSFER TO OTHER FUNDS - Capital Stabilization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</si>
</sst>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Continuous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zoomScale="150" zoomScaleNormal="150" zoomScaleSheetLayoutView="100" zoomScalePageLayoutView="0" workbookViewId="0" topLeftCell="A1">
      <selection activeCell="A1" sqref="A1"/>
    </sheetView>
  </sheetViews>
  <sheetFormatPr defaultColWidth="9.140625" defaultRowHeight="12.75" outlineLevelRow="4"/>
  <cols>
    <col min="1" max="1" width="20.57421875" style="5" customWidth="1"/>
    <col min="2" max="2" width="36.7109375" style="5" bestFit="1" customWidth="1"/>
    <col min="3" max="3" width="9.7109375" style="5" customWidth="1"/>
    <col min="4" max="4" width="9.28125" style="5" bestFit="1" customWidth="1"/>
    <col min="5" max="5" width="9.7109375" style="5" customWidth="1"/>
    <col min="6" max="6" width="10.421875" style="5" customWidth="1"/>
    <col min="7" max="7" width="9.8515625" style="5" bestFit="1" customWidth="1"/>
    <col min="8" max="8" width="11.421875" style="5" customWidth="1"/>
  </cols>
  <sheetData>
    <row r="1" spans="1:8" ht="12.75">
      <c r="A1" s="3" t="s">
        <v>184</v>
      </c>
      <c r="B1" s="3"/>
      <c r="C1" s="3"/>
      <c r="D1" s="3"/>
      <c r="E1" s="3"/>
      <c r="F1" s="3"/>
      <c r="G1" s="3"/>
      <c r="H1" s="3"/>
    </row>
    <row r="2" spans="1:8" ht="12.75">
      <c r="A2" s="3" t="s">
        <v>185</v>
      </c>
      <c r="B2" s="3"/>
      <c r="C2" s="3"/>
      <c r="D2" s="3"/>
      <c r="E2" s="3"/>
      <c r="F2" s="3"/>
      <c r="G2" s="3"/>
      <c r="H2" s="3"/>
    </row>
    <row r="3" spans="1:8" ht="12.75">
      <c r="A3" s="3" t="s">
        <v>234</v>
      </c>
      <c r="B3" s="3"/>
      <c r="C3" s="3"/>
      <c r="D3" s="3"/>
      <c r="E3" s="3"/>
      <c r="F3" s="3"/>
      <c r="G3" s="3"/>
      <c r="H3" s="3"/>
    </row>
    <row r="4" spans="1:8" ht="12.75">
      <c r="A4" s="8"/>
      <c r="B4" s="8"/>
      <c r="C4" s="9"/>
      <c r="D4" s="9"/>
      <c r="E4" s="9" t="s">
        <v>179</v>
      </c>
      <c r="F4" s="9"/>
      <c r="G4" s="9"/>
      <c r="H4" s="9" t="s">
        <v>182</v>
      </c>
    </row>
    <row r="5" spans="1:8" ht="12.75">
      <c r="A5" s="9" t="s">
        <v>175</v>
      </c>
      <c r="B5" s="9" t="s">
        <v>183</v>
      </c>
      <c r="C5" s="9" t="s">
        <v>176</v>
      </c>
      <c r="D5" s="9" t="s">
        <v>177</v>
      </c>
      <c r="E5" s="9" t="s">
        <v>178</v>
      </c>
      <c r="F5" s="9" t="s">
        <v>181</v>
      </c>
      <c r="G5" s="9" t="s">
        <v>180</v>
      </c>
      <c r="H5" s="9" t="s">
        <v>193</v>
      </c>
    </row>
    <row r="7" spans="1:8" ht="12" customHeight="1" outlineLevel="4">
      <c r="A7" s="2" t="s">
        <v>0</v>
      </c>
      <c r="B7" s="2" t="s">
        <v>1</v>
      </c>
      <c r="C7" s="4">
        <v>50</v>
      </c>
      <c r="D7" s="4"/>
      <c r="E7" s="4">
        <f>SUM(C7+D7)</f>
        <v>50</v>
      </c>
      <c r="F7" s="4">
        <v>-50</v>
      </c>
      <c r="H7" s="4">
        <f aca="true" t="shared" si="0" ref="H7:H47">SUM(E7:G7)</f>
        <v>0</v>
      </c>
    </row>
    <row r="8" spans="1:8" ht="12" customHeight="1" outlineLevel="4">
      <c r="A8" s="2" t="s">
        <v>2</v>
      </c>
      <c r="B8" s="2" t="s">
        <v>3</v>
      </c>
      <c r="C8" s="4">
        <v>85</v>
      </c>
      <c r="D8" s="4"/>
      <c r="E8" s="4">
        <f aca="true" t="shared" si="1" ref="E8:E47">SUM(C8+D8)</f>
        <v>85</v>
      </c>
      <c r="F8" s="4">
        <v>-20</v>
      </c>
      <c r="H8" s="4">
        <f t="shared" si="0"/>
        <v>65</v>
      </c>
    </row>
    <row r="9" spans="1:8" ht="12" customHeight="1" outlineLevel="4">
      <c r="A9" s="2" t="s">
        <v>4</v>
      </c>
      <c r="B9" s="2" t="s">
        <v>237</v>
      </c>
      <c r="C9" s="4">
        <v>3690</v>
      </c>
      <c r="D9" s="4"/>
      <c r="E9" s="4">
        <f t="shared" si="1"/>
        <v>3690</v>
      </c>
      <c r="F9" s="4">
        <v>-3690</v>
      </c>
      <c r="H9" s="4">
        <f t="shared" si="0"/>
        <v>0</v>
      </c>
    </row>
    <row r="10" spans="1:8" ht="12" customHeight="1" outlineLevel="4">
      <c r="A10" s="2" t="s">
        <v>5</v>
      </c>
      <c r="B10" s="2" t="s">
        <v>238</v>
      </c>
      <c r="C10" s="4">
        <v>66399</v>
      </c>
      <c r="D10" s="4"/>
      <c r="E10" s="4">
        <f t="shared" si="1"/>
        <v>66399</v>
      </c>
      <c r="F10" s="4">
        <v>-66207.6</v>
      </c>
      <c r="H10" s="4">
        <f t="shared" si="0"/>
        <v>191.39999999999418</v>
      </c>
    </row>
    <row r="11" spans="1:8" ht="12" customHeight="1" outlineLevel="4">
      <c r="A11" s="2" t="s">
        <v>235</v>
      </c>
      <c r="B11" s="2" t="s">
        <v>236</v>
      </c>
      <c r="C11" s="4">
        <v>20000</v>
      </c>
      <c r="D11" s="4"/>
      <c r="E11" s="4">
        <f t="shared" si="1"/>
        <v>20000</v>
      </c>
      <c r="F11" s="4">
        <v>-11580.51</v>
      </c>
      <c r="H11" s="4">
        <f t="shared" si="0"/>
        <v>8419.49</v>
      </c>
    </row>
    <row r="12" spans="1:8" ht="12" customHeight="1" outlineLevel="4">
      <c r="A12" s="2" t="s">
        <v>6</v>
      </c>
      <c r="B12" s="2" t="s">
        <v>239</v>
      </c>
      <c r="C12" s="4">
        <v>8290</v>
      </c>
      <c r="D12" s="4"/>
      <c r="E12" s="4">
        <f t="shared" si="1"/>
        <v>8290</v>
      </c>
      <c r="F12" s="4">
        <v>-3280.62</v>
      </c>
      <c r="G12" s="4">
        <v>-2960</v>
      </c>
      <c r="H12" s="4">
        <f t="shared" si="0"/>
        <v>2049.38</v>
      </c>
    </row>
    <row r="13" spans="1:8" ht="12" customHeight="1" outlineLevel="4">
      <c r="A13" s="2" t="s">
        <v>211</v>
      </c>
      <c r="B13" s="2" t="s">
        <v>212</v>
      </c>
      <c r="C13" s="4">
        <v>147000</v>
      </c>
      <c r="D13" s="4"/>
      <c r="E13" s="4">
        <f t="shared" si="1"/>
        <v>147000</v>
      </c>
      <c r="F13" s="4">
        <v>-147000</v>
      </c>
      <c r="G13" s="4"/>
      <c r="H13" s="4">
        <f t="shared" si="0"/>
        <v>0</v>
      </c>
    </row>
    <row r="14" spans="1:8" ht="12" customHeight="1" outlineLevel="4">
      <c r="A14" s="2" t="s">
        <v>213</v>
      </c>
      <c r="B14" s="2" t="s">
        <v>214</v>
      </c>
      <c r="C14" s="4">
        <v>3500</v>
      </c>
      <c r="D14" s="4"/>
      <c r="E14" s="4">
        <f t="shared" si="1"/>
        <v>3500</v>
      </c>
      <c r="F14" s="4">
        <v>-1816.66</v>
      </c>
      <c r="G14" s="4"/>
      <c r="H14" s="4">
        <f t="shared" si="0"/>
        <v>1683.34</v>
      </c>
    </row>
    <row r="15" spans="1:8" ht="12" customHeight="1" outlineLevel="4">
      <c r="A15" s="2" t="s">
        <v>7</v>
      </c>
      <c r="B15" s="2" t="s">
        <v>8</v>
      </c>
      <c r="C15" s="4">
        <v>175</v>
      </c>
      <c r="D15" s="4"/>
      <c r="E15" s="4">
        <f t="shared" si="1"/>
        <v>175</v>
      </c>
      <c r="F15" s="4">
        <v>-160</v>
      </c>
      <c r="H15" s="4">
        <f t="shared" si="0"/>
        <v>15</v>
      </c>
    </row>
    <row r="16" spans="1:8" ht="12" customHeight="1" outlineLevel="4">
      <c r="A16" s="2" t="s">
        <v>9</v>
      </c>
      <c r="B16" s="2" t="s">
        <v>10</v>
      </c>
      <c r="C16" s="4">
        <v>95000</v>
      </c>
      <c r="D16" s="4">
        <v>-3381.66</v>
      </c>
      <c r="E16" s="4">
        <f t="shared" si="1"/>
        <v>91618.34</v>
      </c>
      <c r="F16" s="4"/>
      <c r="H16" s="4">
        <f t="shared" si="0"/>
        <v>91618.34</v>
      </c>
    </row>
    <row r="17" spans="1:8" ht="12" customHeight="1" outlineLevel="4">
      <c r="A17" s="2" t="s">
        <v>240</v>
      </c>
      <c r="B17" s="2" t="s">
        <v>241</v>
      </c>
      <c r="C17" s="4">
        <v>140000</v>
      </c>
      <c r="D17" s="4">
        <v>-4824</v>
      </c>
      <c r="E17" s="4">
        <f t="shared" si="1"/>
        <v>135176</v>
      </c>
      <c r="F17" s="4">
        <v>-16.89</v>
      </c>
      <c r="G17" s="12">
        <v>-33483.11</v>
      </c>
      <c r="H17" s="4">
        <f t="shared" si="0"/>
        <v>101675.99999999999</v>
      </c>
    </row>
    <row r="18" spans="1:8" ht="12" customHeight="1" outlineLevel="4">
      <c r="A18" s="2" t="s">
        <v>11</v>
      </c>
      <c r="B18" s="2" t="s">
        <v>12</v>
      </c>
      <c r="C18" s="4">
        <v>82285</v>
      </c>
      <c r="D18" s="4"/>
      <c r="E18" s="4">
        <f t="shared" si="1"/>
        <v>82285</v>
      </c>
      <c r="F18" s="4">
        <v>-82285</v>
      </c>
      <c r="H18" s="4">
        <f t="shared" si="0"/>
        <v>0</v>
      </c>
    </row>
    <row r="19" spans="1:8" ht="12" customHeight="1" outlineLevel="4">
      <c r="A19" s="2" t="s">
        <v>13</v>
      </c>
      <c r="B19" s="2" t="s">
        <v>14</v>
      </c>
      <c r="C19" s="4">
        <v>36885</v>
      </c>
      <c r="D19" s="4">
        <v>1238</v>
      </c>
      <c r="E19" s="4">
        <f t="shared" si="1"/>
        <v>38123</v>
      </c>
      <c r="F19" s="4">
        <v>-38105.71</v>
      </c>
      <c r="H19" s="4">
        <f t="shared" si="0"/>
        <v>17.290000000000873</v>
      </c>
    </row>
    <row r="20" spans="1:8" ht="12" customHeight="1" outlineLevel="4">
      <c r="A20" s="2" t="s">
        <v>15</v>
      </c>
      <c r="B20" s="2" t="s">
        <v>16</v>
      </c>
      <c r="C20" s="4">
        <v>9040</v>
      </c>
      <c r="D20" s="4"/>
      <c r="E20" s="4">
        <f t="shared" si="1"/>
        <v>9040</v>
      </c>
      <c r="F20" s="4">
        <v>-7229.63</v>
      </c>
      <c r="G20" s="11">
        <v>-600</v>
      </c>
      <c r="H20" s="4">
        <f t="shared" si="0"/>
        <v>1210.37</v>
      </c>
    </row>
    <row r="21" spans="1:8" ht="12" customHeight="1" outlineLevel="4">
      <c r="A21" s="2" t="s">
        <v>17</v>
      </c>
      <c r="B21" s="2" t="s">
        <v>18</v>
      </c>
      <c r="C21" s="4">
        <v>26000</v>
      </c>
      <c r="D21" s="4"/>
      <c r="E21" s="4">
        <f t="shared" si="1"/>
        <v>26000</v>
      </c>
      <c r="F21" s="4">
        <v>-26000</v>
      </c>
      <c r="H21" s="4">
        <f t="shared" si="0"/>
        <v>0</v>
      </c>
    </row>
    <row r="22" spans="1:8" ht="12" customHeight="1" outlineLevel="4">
      <c r="A22" s="2" t="s">
        <v>19</v>
      </c>
      <c r="B22" s="2" t="s">
        <v>20</v>
      </c>
      <c r="C22" s="4">
        <v>2287</v>
      </c>
      <c r="D22" s="4"/>
      <c r="E22" s="4">
        <f t="shared" si="1"/>
        <v>2287</v>
      </c>
      <c r="F22" s="4">
        <v>-1753.35</v>
      </c>
      <c r="H22" s="4">
        <f t="shared" si="0"/>
        <v>533.6500000000001</v>
      </c>
    </row>
    <row r="23" spans="1:8" ht="12" customHeight="1" outlineLevel="4">
      <c r="A23" s="2" t="s">
        <v>21</v>
      </c>
      <c r="B23" s="2" t="s">
        <v>22</v>
      </c>
      <c r="C23" s="4">
        <v>67282</v>
      </c>
      <c r="D23" s="4"/>
      <c r="E23" s="4">
        <f t="shared" si="1"/>
        <v>67282</v>
      </c>
      <c r="F23" s="4">
        <v>-64131.67</v>
      </c>
      <c r="H23" s="4">
        <f t="shared" si="0"/>
        <v>3150.3300000000017</v>
      </c>
    </row>
    <row r="24" spans="1:8" ht="12" customHeight="1" outlineLevel="4">
      <c r="A24" s="2" t="s">
        <v>23</v>
      </c>
      <c r="B24" s="2" t="s">
        <v>24</v>
      </c>
      <c r="C24" s="4">
        <v>65533</v>
      </c>
      <c r="D24" s="4"/>
      <c r="E24" s="4">
        <f t="shared" si="1"/>
        <v>65533</v>
      </c>
      <c r="F24" s="4">
        <v>-57806.82</v>
      </c>
      <c r="H24" s="4">
        <f t="shared" si="0"/>
        <v>7726.18</v>
      </c>
    </row>
    <row r="25" spans="1:8" ht="12" customHeight="1" outlineLevel="4">
      <c r="A25" s="2" t="s">
        <v>25</v>
      </c>
      <c r="B25" s="2" t="s">
        <v>26</v>
      </c>
      <c r="C25" s="4">
        <v>38686</v>
      </c>
      <c r="D25" s="4"/>
      <c r="E25" s="4">
        <f t="shared" si="1"/>
        <v>38686</v>
      </c>
      <c r="F25" s="4">
        <f>-31298.92+17.05</f>
        <v>-31281.87</v>
      </c>
      <c r="G25" s="4">
        <v>-100</v>
      </c>
      <c r="H25" s="4">
        <f t="shared" si="0"/>
        <v>7304.130000000001</v>
      </c>
    </row>
    <row r="26" spans="1:8" ht="12" customHeight="1" outlineLevel="4">
      <c r="A26" s="2" t="s">
        <v>27</v>
      </c>
      <c r="B26" s="2" t="s">
        <v>28</v>
      </c>
      <c r="C26" s="4">
        <v>25700</v>
      </c>
      <c r="D26" s="4"/>
      <c r="E26" s="4">
        <f t="shared" si="1"/>
        <v>25700</v>
      </c>
      <c r="F26" s="4">
        <v>-25195.11</v>
      </c>
      <c r="G26" s="4">
        <v>-504.89</v>
      </c>
      <c r="H26" s="4">
        <f t="shared" si="0"/>
        <v>-5.684341886080801E-13</v>
      </c>
    </row>
    <row r="27" spans="1:8" ht="12" customHeight="1" outlineLevel="4">
      <c r="A27" s="2" t="s">
        <v>216</v>
      </c>
      <c r="B27" s="2" t="s">
        <v>215</v>
      </c>
      <c r="C27" s="4">
        <v>75920</v>
      </c>
      <c r="D27" s="4"/>
      <c r="E27" s="4">
        <f t="shared" si="1"/>
        <v>75920</v>
      </c>
      <c r="F27" s="4">
        <v>-75080.43</v>
      </c>
      <c r="H27" s="4">
        <f t="shared" si="0"/>
        <v>839.570000000007</v>
      </c>
    </row>
    <row r="28" spans="1:8" ht="12" customHeight="1" outlineLevel="4">
      <c r="A28" s="2" t="s">
        <v>242</v>
      </c>
      <c r="B28" s="2" t="s">
        <v>243</v>
      </c>
      <c r="C28" s="4">
        <v>0</v>
      </c>
      <c r="D28" s="4">
        <v>1000</v>
      </c>
      <c r="E28" s="4">
        <f t="shared" si="1"/>
        <v>1000</v>
      </c>
      <c r="F28" s="4">
        <v>-1000</v>
      </c>
      <c r="H28" s="4">
        <f t="shared" si="0"/>
        <v>0</v>
      </c>
    </row>
    <row r="29" spans="1:8" ht="12" customHeight="1" outlineLevel="4">
      <c r="A29" s="2" t="s">
        <v>186</v>
      </c>
      <c r="B29" s="2" t="s">
        <v>217</v>
      </c>
      <c r="C29" s="4">
        <v>46586</v>
      </c>
      <c r="D29" s="4"/>
      <c r="E29" s="4">
        <f t="shared" si="1"/>
        <v>46586</v>
      </c>
      <c r="F29" s="4">
        <v>-42385.63</v>
      </c>
      <c r="H29" s="4">
        <f t="shared" si="0"/>
        <v>4200.370000000003</v>
      </c>
    </row>
    <row r="30" spans="1:8" ht="12" customHeight="1" outlineLevel="4">
      <c r="A30" s="2" t="s">
        <v>29</v>
      </c>
      <c r="B30" s="2" t="s">
        <v>218</v>
      </c>
      <c r="C30" s="4">
        <v>48640</v>
      </c>
      <c r="D30" s="4">
        <v>-1000</v>
      </c>
      <c r="E30" s="4">
        <f t="shared" si="1"/>
        <v>47640</v>
      </c>
      <c r="F30" s="4">
        <v>-37524.7</v>
      </c>
      <c r="G30" s="4">
        <v>-59.85</v>
      </c>
      <c r="H30" s="4">
        <f t="shared" si="0"/>
        <v>10055.450000000003</v>
      </c>
    </row>
    <row r="31" spans="1:8" ht="12" customHeight="1" outlineLevel="4">
      <c r="A31" s="2" t="s">
        <v>244</v>
      </c>
      <c r="B31" s="2" t="s">
        <v>245</v>
      </c>
      <c r="C31" s="4">
        <v>32000</v>
      </c>
      <c r="D31" s="4"/>
      <c r="E31" s="4">
        <f t="shared" si="1"/>
        <v>32000</v>
      </c>
      <c r="F31" s="4">
        <v>-24592.5</v>
      </c>
      <c r="G31" s="4"/>
      <c r="H31" s="4">
        <f t="shared" si="0"/>
        <v>7407.5</v>
      </c>
    </row>
    <row r="32" spans="1:8" ht="12" customHeight="1" outlineLevel="4">
      <c r="A32" s="2" t="s">
        <v>30</v>
      </c>
      <c r="B32" s="2" t="s">
        <v>207</v>
      </c>
      <c r="C32" s="4">
        <v>50000</v>
      </c>
      <c r="D32" s="4"/>
      <c r="E32" s="4">
        <f t="shared" si="1"/>
        <v>50000</v>
      </c>
      <c r="F32" s="4">
        <v>-43851.85</v>
      </c>
      <c r="G32" s="4"/>
      <c r="H32" s="4">
        <f t="shared" si="0"/>
        <v>6148.1500000000015</v>
      </c>
    </row>
    <row r="33" spans="1:8" ht="12" customHeight="1" outlineLevel="4">
      <c r="A33" s="2" t="s">
        <v>31</v>
      </c>
      <c r="B33" s="2" t="s">
        <v>32</v>
      </c>
      <c r="C33" s="4">
        <v>200</v>
      </c>
      <c r="D33" s="4"/>
      <c r="E33" s="4">
        <f t="shared" si="1"/>
        <v>200</v>
      </c>
      <c r="F33" s="4">
        <v>-200</v>
      </c>
      <c r="H33" s="4">
        <f t="shared" si="0"/>
        <v>0</v>
      </c>
    </row>
    <row r="34" spans="1:8" ht="12" customHeight="1" outlineLevel="4">
      <c r="A34" s="2" t="s">
        <v>33</v>
      </c>
      <c r="B34" s="2" t="s">
        <v>34</v>
      </c>
      <c r="C34" s="4">
        <v>5000</v>
      </c>
      <c r="D34" s="4"/>
      <c r="E34" s="4">
        <f t="shared" si="1"/>
        <v>5000</v>
      </c>
      <c r="F34" s="4">
        <f>-2927+154.3</f>
        <v>-2772.7</v>
      </c>
      <c r="G34" s="4"/>
      <c r="H34" s="4">
        <f t="shared" si="0"/>
        <v>2227.3</v>
      </c>
    </row>
    <row r="35" spans="1:8" ht="12" customHeight="1" outlineLevel="4">
      <c r="A35" s="2" t="s">
        <v>35</v>
      </c>
      <c r="B35" s="2" t="s">
        <v>208</v>
      </c>
      <c r="C35" s="4">
        <v>86059</v>
      </c>
      <c r="D35" s="4"/>
      <c r="E35" s="4">
        <f t="shared" si="1"/>
        <v>86059</v>
      </c>
      <c r="F35" s="4">
        <v>-71572.61</v>
      </c>
      <c r="G35" s="4">
        <v>-14486.39</v>
      </c>
      <c r="H35" s="4">
        <f t="shared" si="0"/>
        <v>0</v>
      </c>
    </row>
    <row r="36" spans="1:8" ht="12" customHeight="1" outlineLevel="4">
      <c r="A36" s="2" t="s">
        <v>36</v>
      </c>
      <c r="B36" s="2" t="s">
        <v>37</v>
      </c>
      <c r="C36" s="4">
        <v>31200</v>
      </c>
      <c r="D36" s="4"/>
      <c r="E36" s="4">
        <f t="shared" si="1"/>
        <v>31200</v>
      </c>
      <c r="F36" s="4">
        <v>-31200</v>
      </c>
      <c r="H36" s="4">
        <f t="shared" si="0"/>
        <v>0</v>
      </c>
    </row>
    <row r="37" spans="1:8" ht="12" customHeight="1" outlineLevel="4">
      <c r="A37" s="2" t="s">
        <v>38</v>
      </c>
      <c r="B37" s="2" t="s">
        <v>39</v>
      </c>
      <c r="C37" s="4">
        <v>12756</v>
      </c>
      <c r="D37" s="4"/>
      <c r="E37" s="4">
        <f t="shared" si="1"/>
        <v>12756</v>
      </c>
      <c r="F37" s="4">
        <v>-12756</v>
      </c>
      <c r="H37" s="4">
        <f t="shared" si="0"/>
        <v>0</v>
      </c>
    </row>
    <row r="38" spans="1:8" ht="12" customHeight="1" outlineLevel="4">
      <c r="A38" s="2" t="s">
        <v>40</v>
      </c>
      <c r="B38" s="2" t="s">
        <v>41</v>
      </c>
      <c r="C38" s="4">
        <v>2845</v>
      </c>
      <c r="D38" s="4"/>
      <c r="E38" s="4">
        <f t="shared" si="1"/>
        <v>2845</v>
      </c>
      <c r="F38" s="4">
        <v>-2845</v>
      </c>
      <c r="H38" s="4">
        <f t="shared" si="0"/>
        <v>0</v>
      </c>
    </row>
    <row r="39" spans="1:8" ht="12" customHeight="1" outlineLevel="4">
      <c r="A39" s="2" t="s">
        <v>42</v>
      </c>
      <c r="B39" s="2" t="s">
        <v>43</v>
      </c>
      <c r="C39" s="4">
        <v>3600</v>
      </c>
      <c r="D39" s="4"/>
      <c r="E39" s="4">
        <f t="shared" si="1"/>
        <v>3600</v>
      </c>
      <c r="F39" s="4">
        <v>-3174.07</v>
      </c>
      <c r="H39" s="4">
        <f t="shared" si="0"/>
        <v>425.92999999999984</v>
      </c>
    </row>
    <row r="40" spans="1:8" ht="12" customHeight="1" outlineLevel="4">
      <c r="A40" s="2" t="s">
        <v>44</v>
      </c>
      <c r="B40" s="2" t="s">
        <v>45</v>
      </c>
      <c r="C40" s="4">
        <v>4100</v>
      </c>
      <c r="D40" s="4">
        <v>53.66</v>
      </c>
      <c r="E40" s="4">
        <f t="shared" si="1"/>
        <v>4153.66</v>
      </c>
      <c r="F40" s="4">
        <v>-4153.66</v>
      </c>
      <c r="H40" s="4">
        <f t="shared" si="0"/>
        <v>0</v>
      </c>
    </row>
    <row r="41" spans="1:8" ht="12" customHeight="1" outlineLevel="4">
      <c r="A41" s="2" t="s">
        <v>46</v>
      </c>
      <c r="B41" s="2" t="s">
        <v>47</v>
      </c>
      <c r="C41" s="4">
        <v>100</v>
      </c>
      <c r="D41" s="4"/>
      <c r="E41" s="4">
        <f t="shared" si="1"/>
        <v>100</v>
      </c>
      <c r="F41" s="4">
        <v>-100</v>
      </c>
      <c r="H41" s="4">
        <f t="shared" si="0"/>
        <v>0</v>
      </c>
    </row>
    <row r="42" spans="1:8" ht="12" customHeight="1" outlineLevel="4">
      <c r="A42" s="2" t="s">
        <v>48</v>
      </c>
      <c r="B42" s="2" t="s">
        <v>49</v>
      </c>
      <c r="C42" s="4">
        <v>550</v>
      </c>
      <c r="D42" s="4"/>
      <c r="E42" s="4">
        <f t="shared" si="1"/>
        <v>550</v>
      </c>
      <c r="F42" s="4">
        <v>-252.75</v>
      </c>
      <c r="H42" s="4">
        <f t="shared" si="0"/>
        <v>297.25</v>
      </c>
    </row>
    <row r="43" spans="1:8" ht="12" customHeight="1" outlineLevel="4">
      <c r="A43" s="2" t="s">
        <v>50</v>
      </c>
      <c r="B43" s="2" t="s">
        <v>219</v>
      </c>
      <c r="C43" s="4">
        <v>100</v>
      </c>
      <c r="D43" s="4"/>
      <c r="E43" s="4">
        <f t="shared" si="1"/>
        <v>100</v>
      </c>
      <c r="F43" s="4">
        <v>-20.39</v>
      </c>
      <c r="H43" s="4">
        <f t="shared" si="0"/>
        <v>79.61</v>
      </c>
    </row>
    <row r="44" spans="1:8" ht="12" customHeight="1" outlineLevel="4">
      <c r="A44" s="2" t="s">
        <v>51</v>
      </c>
      <c r="B44" s="2" t="s">
        <v>52</v>
      </c>
      <c r="C44" s="4">
        <v>2000</v>
      </c>
      <c r="D44" s="4"/>
      <c r="E44" s="4">
        <f t="shared" si="1"/>
        <v>2000</v>
      </c>
      <c r="F44" s="4">
        <v>-1862.91</v>
      </c>
      <c r="G44" s="4">
        <v>-137</v>
      </c>
      <c r="H44" s="4">
        <f t="shared" si="0"/>
        <v>0.08999999999991815</v>
      </c>
    </row>
    <row r="45" spans="1:8" ht="12" customHeight="1" outlineLevel="4">
      <c r="A45" s="2" t="s">
        <v>53</v>
      </c>
      <c r="B45" s="2" t="s">
        <v>54</v>
      </c>
      <c r="C45" s="4">
        <v>1000</v>
      </c>
      <c r="D45" s="4"/>
      <c r="E45" s="4">
        <f t="shared" si="1"/>
        <v>1000</v>
      </c>
      <c r="F45" s="4">
        <v>-591</v>
      </c>
      <c r="H45" s="4">
        <f t="shared" si="0"/>
        <v>409</v>
      </c>
    </row>
    <row r="46" spans="1:8" ht="12" customHeight="1" outlineLevel="4">
      <c r="A46" s="2" t="s">
        <v>55</v>
      </c>
      <c r="B46" s="2" t="s">
        <v>220</v>
      </c>
      <c r="C46" s="4">
        <v>500</v>
      </c>
      <c r="D46" s="4"/>
      <c r="E46" s="4">
        <f t="shared" si="1"/>
        <v>500</v>
      </c>
      <c r="F46" s="4">
        <v>-22.01</v>
      </c>
      <c r="H46" s="4">
        <f t="shared" si="0"/>
        <v>477.99</v>
      </c>
    </row>
    <row r="47" spans="1:8" ht="12" customHeight="1" outlineLevel="4">
      <c r="A47" s="2" t="s">
        <v>56</v>
      </c>
      <c r="B47" s="2" t="s">
        <v>221</v>
      </c>
      <c r="C47" s="4">
        <v>1425</v>
      </c>
      <c r="D47" s="4"/>
      <c r="E47" s="4">
        <f t="shared" si="1"/>
        <v>1425</v>
      </c>
      <c r="F47" s="4">
        <v>-1356.5</v>
      </c>
      <c r="G47" s="11">
        <v>-68.5</v>
      </c>
      <c r="H47" s="4">
        <f t="shared" si="0"/>
        <v>0</v>
      </c>
    </row>
    <row r="48" spans="1:8" ht="12" customHeight="1" outlineLevel="4">
      <c r="A48" s="2"/>
      <c r="B48" s="2"/>
      <c r="C48" s="4"/>
      <c r="D48" s="4"/>
      <c r="E48" s="4"/>
      <c r="F48" s="4"/>
      <c r="G48" s="11"/>
      <c r="H48" s="4"/>
    </row>
    <row r="49" spans="1:8" ht="12" customHeight="1" outlineLevel="4">
      <c r="A49" s="2"/>
      <c r="B49" s="2"/>
      <c r="C49" s="4"/>
      <c r="D49" s="4"/>
      <c r="E49" s="4"/>
      <c r="F49" s="4"/>
      <c r="G49" s="11"/>
      <c r="H49" s="4"/>
    </row>
    <row r="50" spans="5:8" ht="12" customHeight="1" outlineLevel="4">
      <c r="E50" s="9" t="s">
        <v>179</v>
      </c>
      <c r="F50" s="9"/>
      <c r="G50" s="9"/>
      <c r="H50" s="9" t="s">
        <v>182</v>
      </c>
    </row>
    <row r="51" spans="1:8" ht="12" customHeight="1" outlineLevel="4">
      <c r="A51" s="9" t="s">
        <v>175</v>
      </c>
      <c r="B51" s="9" t="s">
        <v>183</v>
      </c>
      <c r="C51" s="9" t="s">
        <v>176</v>
      </c>
      <c r="D51" s="9" t="s">
        <v>177</v>
      </c>
      <c r="E51" s="9" t="s">
        <v>178</v>
      </c>
      <c r="F51" s="9" t="s">
        <v>181</v>
      </c>
      <c r="G51" s="9" t="s">
        <v>180</v>
      </c>
      <c r="H51" s="9" t="s">
        <v>193</v>
      </c>
    </row>
    <row r="52" spans="1:8" ht="12" customHeight="1" outlineLevel="4">
      <c r="A52" s="9"/>
      <c r="B52" s="9"/>
      <c r="C52" s="9"/>
      <c r="D52" s="9"/>
      <c r="E52" s="9"/>
      <c r="F52" s="9"/>
      <c r="G52" s="9"/>
      <c r="H52" s="9"/>
    </row>
    <row r="53" spans="1:8" ht="12" customHeight="1" outlineLevel="4">
      <c r="A53" s="2" t="s">
        <v>57</v>
      </c>
      <c r="B53" s="2" t="s">
        <v>58</v>
      </c>
      <c r="C53" s="4">
        <v>19004</v>
      </c>
      <c r="D53" s="4"/>
      <c r="E53" s="4">
        <f aca="true" t="shared" si="2" ref="E53:E78">SUM(C53+D53)</f>
        <v>19004</v>
      </c>
      <c r="F53" s="4">
        <v>-18301.32</v>
      </c>
      <c r="H53" s="4">
        <f aca="true" t="shared" si="3" ref="H53:H78">SUM(E53:G53)</f>
        <v>702.6800000000003</v>
      </c>
    </row>
    <row r="54" spans="1:8" ht="12" customHeight="1" outlineLevel="4">
      <c r="A54" s="2" t="s">
        <v>59</v>
      </c>
      <c r="B54" s="2" t="s">
        <v>60</v>
      </c>
      <c r="C54" s="4">
        <v>78000</v>
      </c>
      <c r="D54" s="4"/>
      <c r="E54" s="4">
        <f t="shared" si="2"/>
        <v>78000</v>
      </c>
      <c r="F54" s="4">
        <v>-51596.94</v>
      </c>
      <c r="G54" s="10">
        <v>-7000</v>
      </c>
      <c r="H54" s="4">
        <f t="shared" si="3"/>
        <v>19403.059999999998</v>
      </c>
    </row>
    <row r="55" spans="1:8" ht="12" customHeight="1" outlineLevel="4">
      <c r="A55" s="2" t="s">
        <v>61</v>
      </c>
      <c r="B55" s="2" t="s">
        <v>62</v>
      </c>
      <c r="C55" s="4">
        <v>50000</v>
      </c>
      <c r="D55" s="4"/>
      <c r="E55" s="4">
        <f t="shared" si="2"/>
        <v>50000</v>
      </c>
      <c r="F55" s="4">
        <v>-22709.27</v>
      </c>
      <c r="H55" s="4">
        <f t="shared" si="3"/>
        <v>27290.73</v>
      </c>
    </row>
    <row r="56" spans="1:8" ht="12" customHeight="1" outlineLevel="4">
      <c r="A56" s="2" t="s">
        <v>63</v>
      </c>
      <c r="B56" s="2" t="s">
        <v>64</v>
      </c>
      <c r="C56" s="4">
        <v>100770</v>
      </c>
      <c r="D56" s="4"/>
      <c r="E56" s="4">
        <f t="shared" si="2"/>
        <v>100770</v>
      </c>
      <c r="F56" s="4">
        <v>-99928.49</v>
      </c>
      <c r="G56" s="4">
        <v>-841.51</v>
      </c>
      <c r="H56" s="4">
        <f t="shared" si="3"/>
        <v>-5.229594535194337E-12</v>
      </c>
    </row>
    <row r="57" spans="1:8" ht="12" customHeight="1" outlineLevel="4">
      <c r="A57" s="2" t="s">
        <v>246</v>
      </c>
      <c r="B57" s="2" t="s">
        <v>264</v>
      </c>
      <c r="C57" s="4">
        <v>60000</v>
      </c>
      <c r="D57" s="4"/>
      <c r="E57" s="4">
        <f t="shared" si="2"/>
        <v>60000</v>
      </c>
      <c r="F57" s="4"/>
      <c r="G57" s="4">
        <v>-60000</v>
      </c>
      <c r="H57" s="4">
        <f t="shared" si="3"/>
        <v>0</v>
      </c>
    </row>
    <row r="58" spans="1:8" ht="12" customHeight="1" outlineLevel="4">
      <c r="A58" s="2" t="s">
        <v>247</v>
      </c>
      <c r="B58" s="2" t="s">
        <v>265</v>
      </c>
      <c r="C58" s="4">
        <v>200000</v>
      </c>
      <c r="D58" s="4"/>
      <c r="E58" s="4">
        <f t="shared" si="2"/>
        <v>200000</v>
      </c>
      <c r="F58" s="4"/>
      <c r="G58" s="4">
        <v>-200000</v>
      </c>
      <c r="H58" s="4">
        <f t="shared" si="3"/>
        <v>0</v>
      </c>
    </row>
    <row r="59" spans="1:8" ht="12" customHeight="1" outlineLevel="4">
      <c r="A59" s="2" t="s">
        <v>65</v>
      </c>
      <c r="B59" s="2" t="s">
        <v>66</v>
      </c>
      <c r="C59" s="4">
        <v>5000</v>
      </c>
      <c r="D59" s="4"/>
      <c r="E59" s="4">
        <f t="shared" si="2"/>
        <v>5000</v>
      </c>
      <c r="F59" s="4">
        <v>-3746.83</v>
      </c>
      <c r="H59" s="4">
        <f t="shared" si="3"/>
        <v>1253.17</v>
      </c>
    </row>
    <row r="60" spans="1:8" ht="12" customHeight="1" outlineLevel="4">
      <c r="A60" s="2" t="s">
        <v>67</v>
      </c>
      <c r="B60" s="2" t="s">
        <v>68</v>
      </c>
      <c r="C60" s="4">
        <v>152080</v>
      </c>
      <c r="D60" s="4"/>
      <c r="E60" s="4">
        <f t="shared" si="2"/>
        <v>152080</v>
      </c>
      <c r="F60" s="4">
        <v>-147649.84</v>
      </c>
      <c r="H60" s="4">
        <f t="shared" si="3"/>
        <v>4430.1600000000035</v>
      </c>
    </row>
    <row r="61" spans="1:8" ht="12" customHeight="1" outlineLevel="4">
      <c r="A61" s="2" t="s">
        <v>69</v>
      </c>
      <c r="B61" s="2" t="s">
        <v>70</v>
      </c>
      <c r="C61" s="4">
        <v>845981</v>
      </c>
      <c r="D61" s="4"/>
      <c r="E61" s="4">
        <f t="shared" si="2"/>
        <v>845981</v>
      </c>
      <c r="F61" s="4">
        <v>-715177.58</v>
      </c>
      <c r="H61" s="4">
        <f t="shared" si="3"/>
        <v>130803.42000000004</v>
      </c>
    </row>
    <row r="62" spans="1:8" ht="12" customHeight="1" outlineLevel="4">
      <c r="A62" s="2" t="s">
        <v>71</v>
      </c>
      <c r="B62" s="2" t="s">
        <v>72</v>
      </c>
      <c r="C62" s="4">
        <v>132233</v>
      </c>
      <c r="D62" s="4">
        <v>-684</v>
      </c>
      <c r="E62" s="4">
        <f t="shared" si="2"/>
        <v>131549</v>
      </c>
      <c r="F62" s="4">
        <v>-130025.12</v>
      </c>
      <c r="H62" s="4">
        <f t="shared" si="3"/>
        <v>1523.8800000000047</v>
      </c>
    </row>
    <row r="63" spans="1:8" ht="12" customHeight="1" outlineLevel="4">
      <c r="A63" s="2" t="s">
        <v>73</v>
      </c>
      <c r="B63" s="2" t="s">
        <v>74</v>
      </c>
      <c r="C63" s="4">
        <v>102858</v>
      </c>
      <c r="D63" s="4"/>
      <c r="E63" s="4">
        <f t="shared" si="2"/>
        <v>102858</v>
      </c>
      <c r="F63" s="4">
        <v>-97586.47</v>
      </c>
      <c r="G63" s="4">
        <v>-5270</v>
      </c>
      <c r="H63" s="4">
        <f t="shared" si="3"/>
        <v>1.5299999999988358</v>
      </c>
    </row>
    <row r="64" spans="1:8" ht="12" customHeight="1" outlineLevel="4">
      <c r="A64" s="2" t="s">
        <v>248</v>
      </c>
      <c r="B64" s="2" t="s">
        <v>249</v>
      </c>
      <c r="C64" s="4">
        <v>51382</v>
      </c>
      <c r="D64" s="4"/>
      <c r="E64" s="4">
        <f t="shared" si="2"/>
        <v>51382</v>
      </c>
      <c r="F64" s="4"/>
      <c r="G64" s="4">
        <v>-51382</v>
      </c>
      <c r="H64" s="4">
        <f t="shared" si="3"/>
        <v>0</v>
      </c>
    </row>
    <row r="65" spans="1:8" ht="12" customHeight="1" outlineLevel="4">
      <c r="A65" s="2" t="s">
        <v>250</v>
      </c>
      <c r="B65" s="2" t="s">
        <v>251</v>
      </c>
      <c r="C65" s="4">
        <v>53000</v>
      </c>
      <c r="D65" s="4"/>
      <c r="E65" s="4">
        <f t="shared" si="2"/>
        <v>53000</v>
      </c>
      <c r="F65" s="4">
        <v>-53000</v>
      </c>
      <c r="G65" s="4"/>
      <c r="H65" s="4">
        <f t="shared" si="3"/>
        <v>0</v>
      </c>
    </row>
    <row r="66" spans="1:8" ht="12" customHeight="1" outlineLevel="4">
      <c r="A66" s="2" t="s">
        <v>252</v>
      </c>
      <c r="B66" s="2" t="s">
        <v>266</v>
      </c>
      <c r="C66" s="4">
        <v>20000</v>
      </c>
      <c r="D66" s="4"/>
      <c r="E66" s="4">
        <f t="shared" si="2"/>
        <v>20000</v>
      </c>
      <c r="F66" s="4">
        <v>-19590.57</v>
      </c>
      <c r="G66" s="4">
        <v>-409.43</v>
      </c>
      <c r="H66" s="4">
        <f t="shared" si="3"/>
        <v>0</v>
      </c>
    </row>
    <row r="67" spans="1:8" ht="12" customHeight="1" outlineLevel="4">
      <c r="A67" s="2" t="s">
        <v>194</v>
      </c>
      <c r="B67" s="2" t="s">
        <v>195</v>
      </c>
      <c r="C67" s="4">
        <v>128000</v>
      </c>
      <c r="D67" s="4"/>
      <c r="E67" s="4">
        <f t="shared" si="2"/>
        <v>128000</v>
      </c>
      <c r="F67" s="4">
        <v>-125000</v>
      </c>
      <c r="H67" s="4">
        <f t="shared" si="3"/>
        <v>3000</v>
      </c>
    </row>
    <row r="68" spans="1:8" ht="12" customHeight="1" outlineLevel="4">
      <c r="A68" s="2" t="s">
        <v>203</v>
      </c>
      <c r="B68" s="2" t="s">
        <v>204</v>
      </c>
      <c r="C68" s="4">
        <v>193695</v>
      </c>
      <c r="D68" s="4"/>
      <c r="E68" s="4">
        <f t="shared" si="2"/>
        <v>193695</v>
      </c>
      <c r="F68" s="4">
        <v>-186908.14</v>
      </c>
      <c r="H68" s="4">
        <f t="shared" si="3"/>
        <v>6786.859999999986</v>
      </c>
    </row>
    <row r="69" spans="1:8" ht="12" customHeight="1" outlineLevel="4">
      <c r="A69" s="2" t="s">
        <v>196</v>
      </c>
      <c r="B69" s="2" t="s">
        <v>197</v>
      </c>
      <c r="C69" s="4">
        <v>350468</v>
      </c>
      <c r="D69" s="4"/>
      <c r="E69" s="4">
        <f t="shared" si="2"/>
        <v>350468</v>
      </c>
      <c r="F69" s="4">
        <v>-310326.7</v>
      </c>
      <c r="H69" s="4">
        <f t="shared" si="3"/>
        <v>40141.29999999999</v>
      </c>
    </row>
    <row r="70" spans="1:8" ht="12" customHeight="1" outlineLevel="4">
      <c r="A70" s="2" t="s">
        <v>198</v>
      </c>
      <c r="B70" s="2" t="s">
        <v>199</v>
      </c>
      <c r="C70" s="4">
        <v>144910</v>
      </c>
      <c r="D70" s="4"/>
      <c r="E70" s="4">
        <f t="shared" si="2"/>
        <v>144910</v>
      </c>
      <c r="F70" s="4">
        <v>-141368.5</v>
      </c>
      <c r="G70" s="4">
        <v>-3541.5</v>
      </c>
      <c r="H70" s="4">
        <f t="shared" si="3"/>
        <v>0</v>
      </c>
    </row>
    <row r="71" spans="1:8" ht="12" customHeight="1" outlineLevel="4">
      <c r="A71" s="2" t="s">
        <v>253</v>
      </c>
      <c r="B71" s="2" t="s">
        <v>267</v>
      </c>
      <c r="C71" s="4">
        <v>47757</v>
      </c>
      <c r="D71" s="4"/>
      <c r="E71" s="4">
        <f t="shared" si="2"/>
        <v>47757</v>
      </c>
      <c r="F71" s="4"/>
      <c r="G71" s="10">
        <v>-47757</v>
      </c>
      <c r="H71" s="4">
        <f t="shared" si="3"/>
        <v>0</v>
      </c>
    </row>
    <row r="72" spans="1:8" ht="12" customHeight="1" outlineLevel="4">
      <c r="A72" s="2" t="s">
        <v>254</v>
      </c>
      <c r="B72" s="2" t="s">
        <v>255</v>
      </c>
      <c r="C72" s="4">
        <v>59560</v>
      </c>
      <c r="D72" s="4"/>
      <c r="E72" s="4">
        <f t="shared" si="2"/>
        <v>59560</v>
      </c>
      <c r="F72" s="4">
        <v>-59560</v>
      </c>
      <c r="H72" s="4">
        <f t="shared" si="3"/>
        <v>0</v>
      </c>
    </row>
    <row r="73" spans="1:8" ht="12" customHeight="1" outlineLevel="4">
      <c r="A73" s="2" t="s">
        <v>256</v>
      </c>
      <c r="B73" s="2" t="s">
        <v>257</v>
      </c>
      <c r="C73" s="4">
        <v>38640</v>
      </c>
      <c r="D73" s="4"/>
      <c r="E73" s="4">
        <f t="shared" si="2"/>
        <v>38640</v>
      </c>
      <c r="F73" s="4">
        <v>-38640</v>
      </c>
      <c r="G73" s="4"/>
      <c r="H73" s="4">
        <f t="shared" si="3"/>
        <v>0</v>
      </c>
    </row>
    <row r="74" spans="1:8" ht="12" customHeight="1" outlineLevel="4">
      <c r="A74" s="2" t="s">
        <v>209</v>
      </c>
      <c r="B74" s="2" t="s">
        <v>210</v>
      </c>
      <c r="C74" s="4">
        <v>92500</v>
      </c>
      <c r="D74" s="4"/>
      <c r="E74" s="4">
        <f t="shared" si="2"/>
        <v>92500</v>
      </c>
      <c r="F74" s="4">
        <v>-92500</v>
      </c>
      <c r="G74" s="4"/>
      <c r="H74" s="4">
        <f t="shared" si="3"/>
        <v>0</v>
      </c>
    </row>
    <row r="75" spans="1:8" s="1" customFormat="1" ht="12" customHeight="1" outlineLevel="4">
      <c r="A75" s="2" t="s">
        <v>75</v>
      </c>
      <c r="B75" s="2" t="s">
        <v>76</v>
      </c>
      <c r="C75" s="4">
        <v>32667</v>
      </c>
      <c r="D75" s="4"/>
      <c r="E75" s="4">
        <f t="shared" si="2"/>
        <v>32667</v>
      </c>
      <c r="F75" s="4">
        <v>-23445.37</v>
      </c>
      <c r="G75" s="5"/>
      <c r="H75" s="4">
        <f t="shared" si="3"/>
        <v>9221.630000000001</v>
      </c>
    </row>
    <row r="76" spans="1:8" ht="12" customHeight="1" outlineLevel="4">
      <c r="A76" s="2" t="s">
        <v>77</v>
      </c>
      <c r="B76" s="2" t="s">
        <v>78</v>
      </c>
      <c r="C76" s="4">
        <v>26696</v>
      </c>
      <c r="D76" s="4"/>
      <c r="E76" s="4">
        <f t="shared" si="2"/>
        <v>26696</v>
      </c>
      <c r="F76" s="4">
        <v>-16896.38</v>
      </c>
      <c r="G76" s="4">
        <v>-254.78</v>
      </c>
      <c r="H76" s="4">
        <f t="shared" si="3"/>
        <v>9544.839999999998</v>
      </c>
    </row>
    <row r="77" spans="1:8" ht="12" customHeight="1" outlineLevel="4">
      <c r="A77" s="2" t="s">
        <v>187</v>
      </c>
      <c r="B77" s="2" t="s">
        <v>188</v>
      </c>
      <c r="C77" s="4">
        <v>300</v>
      </c>
      <c r="D77" s="4"/>
      <c r="E77" s="4">
        <f t="shared" si="2"/>
        <v>300</v>
      </c>
      <c r="F77" s="4"/>
      <c r="H77" s="4">
        <f t="shared" si="3"/>
        <v>300</v>
      </c>
    </row>
    <row r="78" spans="1:8" ht="12" customHeight="1" outlineLevel="4">
      <c r="A78" s="2" t="s">
        <v>189</v>
      </c>
      <c r="B78" s="2" t="s">
        <v>190</v>
      </c>
      <c r="C78" s="4">
        <v>600</v>
      </c>
      <c r="D78" s="4"/>
      <c r="E78" s="4">
        <f t="shared" si="2"/>
        <v>600</v>
      </c>
      <c r="F78" s="4"/>
      <c r="H78" s="4">
        <f t="shared" si="3"/>
        <v>600</v>
      </c>
    </row>
    <row r="79" spans="1:8" ht="12" customHeight="1" outlineLevel="4">
      <c r="A79" s="2" t="s">
        <v>79</v>
      </c>
      <c r="B79" s="2" t="s">
        <v>80</v>
      </c>
      <c r="C79" s="4">
        <v>1992</v>
      </c>
      <c r="D79" s="4"/>
      <c r="E79" s="4">
        <f aca="true" t="shared" si="4" ref="E79:E95">SUM(C79+D79)</f>
        <v>1992</v>
      </c>
      <c r="F79" s="4">
        <v>-1992</v>
      </c>
      <c r="H79" s="4">
        <f aca="true" t="shared" si="5" ref="H79:H95">SUM(E79:G79)</f>
        <v>0</v>
      </c>
    </row>
    <row r="80" spans="1:8" ht="12" customHeight="1" outlineLevel="4">
      <c r="A80" s="2" t="s">
        <v>81</v>
      </c>
      <c r="B80" s="2" t="s">
        <v>82</v>
      </c>
      <c r="C80" s="4">
        <v>500</v>
      </c>
      <c r="D80" s="4"/>
      <c r="E80" s="4">
        <f t="shared" si="4"/>
        <v>500</v>
      </c>
      <c r="F80" s="4"/>
      <c r="H80" s="4">
        <f t="shared" si="5"/>
        <v>500</v>
      </c>
    </row>
    <row r="81" spans="1:8" ht="12" customHeight="1" outlineLevel="4">
      <c r="A81" s="2" t="s">
        <v>83</v>
      </c>
      <c r="B81" s="2" t="s">
        <v>222</v>
      </c>
      <c r="C81" s="4">
        <v>5400</v>
      </c>
      <c r="D81" s="4"/>
      <c r="E81" s="4">
        <f t="shared" si="4"/>
        <v>5400</v>
      </c>
      <c r="F81" s="4">
        <v>-5400</v>
      </c>
      <c r="H81" s="4">
        <f t="shared" si="5"/>
        <v>0</v>
      </c>
    </row>
    <row r="82" spans="1:8" ht="12" customHeight="1" outlineLevel="4">
      <c r="A82" s="2" t="s">
        <v>84</v>
      </c>
      <c r="B82" s="2" t="s">
        <v>223</v>
      </c>
      <c r="C82" s="4">
        <v>2000</v>
      </c>
      <c r="D82" s="4"/>
      <c r="E82" s="4">
        <f t="shared" si="4"/>
        <v>2000</v>
      </c>
      <c r="F82" s="4">
        <v>-494</v>
      </c>
      <c r="G82" s="11"/>
      <c r="H82" s="4">
        <f t="shared" si="5"/>
        <v>1506</v>
      </c>
    </row>
    <row r="83" spans="1:8" ht="12" customHeight="1" outlineLevel="4">
      <c r="A83" s="2" t="s">
        <v>85</v>
      </c>
      <c r="B83" s="2" t="s">
        <v>224</v>
      </c>
      <c r="C83" s="4">
        <v>41907</v>
      </c>
      <c r="D83" s="4">
        <v>960</v>
      </c>
      <c r="E83" s="4">
        <f t="shared" si="4"/>
        <v>42867</v>
      </c>
      <c r="F83" s="4">
        <v>-42865.92</v>
      </c>
      <c r="H83" s="4">
        <f t="shared" si="5"/>
        <v>1.0800000000017462</v>
      </c>
    </row>
    <row r="84" spans="1:8" ht="12" customHeight="1" outlineLevel="4">
      <c r="A84" s="2" t="s">
        <v>86</v>
      </c>
      <c r="B84" s="2" t="s">
        <v>87</v>
      </c>
      <c r="C84" s="4">
        <v>213213</v>
      </c>
      <c r="D84" s="4"/>
      <c r="E84" s="4">
        <f t="shared" si="4"/>
        <v>213213</v>
      </c>
      <c r="F84" s="4">
        <v>-206015.24</v>
      </c>
      <c r="G84" s="4">
        <v>-7197.76</v>
      </c>
      <c r="H84" s="4">
        <f t="shared" si="5"/>
        <v>9.094947017729282E-12</v>
      </c>
    </row>
    <row r="85" spans="1:8" ht="12" customHeight="1" outlineLevel="4">
      <c r="A85" s="2" t="s">
        <v>88</v>
      </c>
      <c r="B85" s="2" t="s">
        <v>89</v>
      </c>
      <c r="C85" s="4">
        <v>81800</v>
      </c>
      <c r="D85" s="4"/>
      <c r="E85" s="4">
        <f t="shared" si="4"/>
        <v>81800</v>
      </c>
      <c r="F85" s="4">
        <v>-81800</v>
      </c>
      <c r="H85" s="4">
        <f t="shared" si="5"/>
        <v>0</v>
      </c>
    </row>
    <row r="86" spans="1:8" ht="12" customHeight="1" outlineLevel="4">
      <c r="A86" s="2" t="s">
        <v>90</v>
      </c>
      <c r="B86" s="2" t="s">
        <v>91</v>
      </c>
      <c r="C86" s="4">
        <v>229460</v>
      </c>
      <c r="D86" s="4"/>
      <c r="E86" s="4">
        <f t="shared" si="4"/>
        <v>229460</v>
      </c>
      <c r="F86" s="4">
        <v>-202128.65</v>
      </c>
      <c r="H86" s="4">
        <f t="shared" si="5"/>
        <v>27331.350000000006</v>
      </c>
    </row>
    <row r="87" spans="1:8" ht="12" customHeight="1" outlineLevel="4">
      <c r="A87" s="2" t="s">
        <v>92</v>
      </c>
      <c r="B87" s="2" t="s">
        <v>93</v>
      </c>
      <c r="C87" s="4">
        <v>14246</v>
      </c>
      <c r="D87" s="4"/>
      <c r="E87" s="4">
        <f t="shared" si="4"/>
        <v>14246</v>
      </c>
      <c r="F87" s="4">
        <v>-11003.25</v>
      </c>
      <c r="H87" s="4">
        <f t="shared" si="5"/>
        <v>3242.75</v>
      </c>
    </row>
    <row r="88" spans="1:8" ht="12" customHeight="1" outlineLevel="4">
      <c r="A88" s="2" t="s">
        <v>94</v>
      </c>
      <c r="B88" s="2" t="s">
        <v>95</v>
      </c>
      <c r="C88" s="4">
        <v>143920</v>
      </c>
      <c r="D88" s="4">
        <v>3000</v>
      </c>
      <c r="E88" s="4">
        <f t="shared" si="4"/>
        <v>146920</v>
      </c>
      <c r="F88" s="4">
        <v>-144474.05</v>
      </c>
      <c r="G88" s="4">
        <v>-2445.95</v>
      </c>
      <c r="H88" s="4">
        <f t="shared" si="5"/>
        <v>1.1823431123048067E-11</v>
      </c>
    </row>
    <row r="89" spans="1:8" ht="12" customHeight="1" outlineLevel="4">
      <c r="A89" s="2" t="s">
        <v>258</v>
      </c>
      <c r="B89" s="2" t="s">
        <v>259</v>
      </c>
      <c r="C89" s="4">
        <v>80000</v>
      </c>
      <c r="D89" s="4"/>
      <c r="E89" s="4">
        <f t="shared" si="4"/>
        <v>80000</v>
      </c>
      <c r="F89" s="4"/>
      <c r="G89" s="4">
        <v>-80000</v>
      </c>
      <c r="H89" s="4">
        <f t="shared" si="5"/>
        <v>0</v>
      </c>
    </row>
    <row r="90" spans="1:8" ht="12" customHeight="1" outlineLevel="4">
      <c r="A90" s="2" t="s">
        <v>260</v>
      </c>
      <c r="B90" s="2" t="s">
        <v>261</v>
      </c>
      <c r="C90" s="4">
        <v>175000</v>
      </c>
      <c r="D90" s="4"/>
      <c r="E90" s="4">
        <f t="shared" si="4"/>
        <v>175000</v>
      </c>
      <c r="F90" s="4">
        <v>-174460</v>
      </c>
      <c r="G90" s="4">
        <v>-540</v>
      </c>
      <c r="H90" s="4">
        <f t="shared" si="5"/>
        <v>0</v>
      </c>
    </row>
    <row r="91" spans="1:8" ht="12" customHeight="1" outlineLevel="4">
      <c r="A91" s="2" t="s">
        <v>262</v>
      </c>
      <c r="B91" s="2" t="s">
        <v>268</v>
      </c>
      <c r="C91" s="4">
        <v>80000</v>
      </c>
      <c r="D91" s="4"/>
      <c r="E91" s="4">
        <f t="shared" si="4"/>
        <v>80000</v>
      </c>
      <c r="F91" s="4"/>
      <c r="G91" s="4">
        <v>-80000</v>
      </c>
      <c r="H91" s="4">
        <f t="shared" si="5"/>
        <v>0</v>
      </c>
    </row>
    <row r="92" spans="1:8" ht="12" customHeight="1" outlineLevel="4">
      <c r="A92" s="2" t="s">
        <v>263</v>
      </c>
      <c r="B92" s="2" t="s">
        <v>269</v>
      </c>
      <c r="C92" s="4">
        <v>205000</v>
      </c>
      <c r="D92" s="4"/>
      <c r="E92" s="4">
        <f t="shared" si="4"/>
        <v>205000</v>
      </c>
      <c r="F92" s="4">
        <v>-98</v>
      </c>
      <c r="G92" s="4">
        <v>-204902</v>
      </c>
      <c r="H92" s="4">
        <f t="shared" si="5"/>
        <v>0</v>
      </c>
    </row>
    <row r="93" spans="1:8" ht="12" customHeight="1" outlineLevel="4">
      <c r="A93" s="2" t="s">
        <v>96</v>
      </c>
      <c r="B93" s="2" t="s">
        <v>200</v>
      </c>
      <c r="C93" s="4">
        <v>36428</v>
      </c>
      <c r="D93" s="4">
        <v>-2000</v>
      </c>
      <c r="E93" s="4">
        <f t="shared" si="4"/>
        <v>34428</v>
      </c>
      <c r="F93" s="4">
        <v>-18599.24</v>
      </c>
      <c r="H93" s="4">
        <f t="shared" si="5"/>
        <v>15828.759999999998</v>
      </c>
    </row>
    <row r="94" spans="1:8" ht="12" customHeight="1" outlineLevel="4">
      <c r="A94" s="2" t="s">
        <v>97</v>
      </c>
      <c r="B94" s="2" t="s">
        <v>98</v>
      </c>
      <c r="C94" s="4">
        <v>13566</v>
      </c>
      <c r="D94" s="4"/>
      <c r="E94" s="4">
        <f t="shared" si="4"/>
        <v>13566</v>
      </c>
      <c r="F94" s="4">
        <v>-4949.58</v>
      </c>
      <c r="H94" s="4">
        <f t="shared" si="5"/>
        <v>8616.42</v>
      </c>
    </row>
    <row r="95" spans="1:8" ht="12" customHeight="1" outlineLevel="4">
      <c r="A95" s="2" t="s">
        <v>99</v>
      </c>
      <c r="B95" s="2" t="s">
        <v>225</v>
      </c>
      <c r="C95" s="4">
        <v>85000</v>
      </c>
      <c r="D95" s="4">
        <v>2000</v>
      </c>
      <c r="E95" s="4">
        <f t="shared" si="4"/>
        <v>87000</v>
      </c>
      <c r="F95" s="4">
        <v>-86950.14</v>
      </c>
      <c r="H95" s="4">
        <f t="shared" si="5"/>
        <v>49.86000000000058</v>
      </c>
    </row>
    <row r="96" spans="1:8" ht="12" customHeight="1" outlineLevel="4">
      <c r="A96" s="2" t="s">
        <v>100</v>
      </c>
      <c r="B96" s="2" t="s">
        <v>101</v>
      </c>
      <c r="C96" s="4">
        <v>9600</v>
      </c>
      <c r="D96" s="4"/>
      <c r="E96" s="4">
        <f aca="true" t="shared" si="6" ref="E96:E107">SUM(C96+D96)</f>
        <v>9600</v>
      </c>
      <c r="F96" s="4">
        <v>-1145.98</v>
      </c>
      <c r="G96" s="4"/>
      <c r="H96" s="4">
        <f aca="true" t="shared" si="7" ref="H96:H107">SUM(E96:G96)</f>
        <v>8454.02</v>
      </c>
    </row>
    <row r="97" spans="1:8" ht="12" customHeight="1" outlineLevel="4">
      <c r="A97" s="2" t="s">
        <v>102</v>
      </c>
      <c r="B97" s="2" t="s">
        <v>103</v>
      </c>
      <c r="C97" s="4">
        <v>37145</v>
      </c>
      <c r="D97" s="4"/>
      <c r="E97" s="4">
        <f t="shared" si="6"/>
        <v>37145</v>
      </c>
      <c r="F97" s="4">
        <v>-35252.81</v>
      </c>
      <c r="H97" s="4">
        <f t="shared" si="7"/>
        <v>1892.1900000000023</v>
      </c>
    </row>
    <row r="98" spans="1:8" ht="12" customHeight="1" outlineLevel="4">
      <c r="A98" s="2" t="s">
        <v>104</v>
      </c>
      <c r="B98" s="2" t="s">
        <v>105</v>
      </c>
      <c r="C98" s="4">
        <v>40860</v>
      </c>
      <c r="D98" s="4"/>
      <c r="E98" s="4">
        <f t="shared" si="6"/>
        <v>40860</v>
      </c>
      <c r="F98" s="4">
        <v>-7090.6</v>
      </c>
      <c r="H98" s="4">
        <f t="shared" si="7"/>
        <v>33769.4</v>
      </c>
    </row>
    <row r="99" spans="5:8" ht="12" customHeight="1" outlineLevel="4">
      <c r="E99" s="9" t="s">
        <v>179</v>
      </c>
      <c r="F99" s="9"/>
      <c r="G99" s="9"/>
      <c r="H99" s="9" t="s">
        <v>182</v>
      </c>
    </row>
    <row r="100" spans="1:8" ht="12" customHeight="1" outlineLevel="4">
      <c r="A100" s="9" t="s">
        <v>175</v>
      </c>
      <c r="B100" s="9" t="s">
        <v>183</v>
      </c>
      <c r="C100" s="9" t="s">
        <v>176</v>
      </c>
      <c r="D100" s="9" t="s">
        <v>177</v>
      </c>
      <c r="E100" s="9" t="s">
        <v>178</v>
      </c>
      <c r="F100" s="9" t="s">
        <v>181</v>
      </c>
      <c r="G100" s="9" t="s">
        <v>180</v>
      </c>
      <c r="H100" s="9" t="s">
        <v>193</v>
      </c>
    </row>
    <row r="101" spans="1:8" ht="12" customHeight="1" outlineLevel="4">
      <c r="A101" s="2"/>
      <c r="B101" s="2"/>
      <c r="C101" s="4"/>
      <c r="D101" s="4"/>
      <c r="E101" s="4"/>
      <c r="F101" s="4"/>
      <c r="H101" s="4"/>
    </row>
    <row r="102" spans="1:8" ht="12" customHeight="1" outlineLevel="4">
      <c r="A102" s="2" t="s">
        <v>106</v>
      </c>
      <c r="B102" s="2" t="s">
        <v>107</v>
      </c>
      <c r="C102" s="4">
        <v>3360</v>
      </c>
      <c r="D102" s="4"/>
      <c r="E102" s="4">
        <f t="shared" si="6"/>
        <v>3360</v>
      </c>
      <c r="F102" s="4">
        <v>-280</v>
      </c>
      <c r="H102" s="4">
        <f t="shared" si="7"/>
        <v>3080</v>
      </c>
    </row>
    <row r="103" spans="1:8" ht="12" customHeight="1" outlineLevel="4">
      <c r="A103" s="2" t="s">
        <v>108</v>
      </c>
      <c r="B103" s="2" t="s">
        <v>109</v>
      </c>
      <c r="C103" s="4">
        <v>28240</v>
      </c>
      <c r="D103" s="4"/>
      <c r="E103" s="4">
        <f t="shared" si="6"/>
        <v>28240</v>
      </c>
      <c r="F103" s="4">
        <v>-21084.25</v>
      </c>
      <c r="G103" s="4"/>
      <c r="H103" s="4">
        <f t="shared" si="7"/>
        <v>7155.75</v>
      </c>
    </row>
    <row r="104" spans="1:8" ht="12" customHeight="1" outlineLevel="4">
      <c r="A104" s="2" t="s">
        <v>110</v>
      </c>
      <c r="B104" s="2" t="s">
        <v>111</v>
      </c>
      <c r="C104" s="4">
        <v>1878</v>
      </c>
      <c r="D104" s="4"/>
      <c r="E104" s="4">
        <f t="shared" si="6"/>
        <v>1878</v>
      </c>
      <c r="F104" s="4">
        <v>-1878</v>
      </c>
      <c r="H104" s="4">
        <f t="shared" si="7"/>
        <v>0</v>
      </c>
    </row>
    <row r="105" spans="1:8" ht="12" customHeight="1" outlineLevel="4">
      <c r="A105" s="2" t="s">
        <v>112</v>
      </c>
      <c r="B105" s="2" t="s">
        <v>113</v>
      </c>
      <c r="C105" s="4">
        <v>5600</v>
      </c>
      <c r="D105" s="4">
        <v>94</v>
      </c>
      <c r="E105" s="4">
        <f t="shared" si="6"/>
        <v>5694</v>
      </c>
      <c r="F105" s="4">
        <v>-4220.4</v>
      </c>
      <c r="H105" s="4">
        <f t="shared" si="7"/>
        <v>1473.6000000000004</v>
      </c>
    </row>
    <row r="106" spans="1:8" ht="12" customHeight="1" outlineLevel="4">
      <c r="A106" s="2" t="s">
        <v>114</v>
      </c>
      <c r="B106" s="2" t="s">
        <v>115</v>
      </c>
      <c r="C106" s="4">
        <v>1200</v>
      </c>
      <c r="D106" s="4"/>
      <c r="E106" s="4">
        <f t="shared" si="6"/>
        <v>1200</v>
      </c>
      <c r="F106" s="4">
        <v>-573.62</v>
      </c>
      <c r="H106" s="4">
        <f t="shared" si="7"/>
        <v>626.38</v>
      </c>
    </row>
    <row r="107" spans="1:8" ht="12" customHeight="1" outlineLevel="4">
      <c r="A107" s="2" t="s">
        <v>116</v>
      </c>
      <c r="B107" s="2" t="s">
        <v>117</v>
      </c>
      <c r="C107" s="4">
        <v>8128</v>
      </c>
      <c r="D107" s="4"/>
      <c r="E107" s="4">
        <f t="shared" si="6"/>
        <v>8128</v>
      </c>
      <c r="F107" s="4">
        <v>-8127.6</v>
      </c>
      <c r="H107" s="4">
        <f t="shared" si="7"/>
        <v>0.3999999999996362</v>
      </c>
    </row>
    <row r="108" spans="1:8" ht="12" customHeight="1" outlineLevel="4">
      <c r="A108" s="2" t="s">
        <v>118</v>
      </c>
      <c r="B108" s="2" t="s">
        <v>119</v>
      </c>
      <c r="C108" s="4">
        <v>3710</v>
      </c>
      <c r="D108" s="4"/>
      <c r="E108" s="4">
        <f aca="true" t="shared" si="8" ref="E108:E128">SUM(C108+D108)</f>
        <v>3710</v>
      </c>
      <c r="F108" s="4">
        <v>-3709.04</v>
      </c>
      <c r="H108" s="4">
        <f aca="true" t="shared" si="9" ref="H108:H143">SUM(E108:G108)</f>
        <v>0.9600000000000364</v>
      </c>
    </row>
    <row r="109" spans="1:8" ht="12" customHeight="1" outlineLevel="4">
      <c r="A109" s="2" t="s">
        <v>191</v>
      </c>
      <c r="B109" s="2" t="s">
        <v>192</v>
      </c>
      <c r="C109" s="4">
        <v>46453</v>
      </c>
      <c r="D109" s="4">
        <v>1351</v>
      </c>
      <c r="E109" s="4">
        <f t="shared" si="8"/>
        <v>47804</v>
      </c>
      <c r="F109" s="4">
        <v>-33204.88</v>
      </c>
      <c r="H109" s="4">
        <f t="shared" si="9"/>
        <v>14599.120000000003</v>
      </c>
    </row>
    <row r="110" spans="1:8" ht="12" customHeight="1" outlineLevel="4">
      <c r="A110" s="2" t="s">
        <v>120</v>
      </c>
      <c r="B110" s="2" t="s">
        <v>121</v>
      </c>
      <c r="C110" s="4">
        <v>12625</v>
      </c>
      <c r="D110" s="4"/>
      <c r="E110" s="4">
        <f t="shared" si="8"/>
        <v>12625</v>
      </c>
      <c r="F110" s="4">
        <v>-5620.85</v>
      </c>
      <c r="G110" s="4">
        <v>-400</v>
      </c>
      <c r="H110" s="4">
        <f t="shared" si="9"/>
        <v>6604.15</v>
      </c>
    </row>
    <row r="111" spans="1:8" ht="12" customHeight="1" outlineLevel="4">
      <c r="A111" s="2" t="s">
        <v>122</v>
      </c>
      <c r="B111" s="2" t="s">
        <v>123</v>
      </c>
      <c r="C111" s="4">
        <v>7866</v>
      </c>
      <c r="D111" s="4">
        <v>324</v>
      </c>
      <c r="E111" s="4">
        <f t="shared" si="8"/>
        <v>8190</v>
      </c>
      <c r="F111" s="4">
        <v>-8190</v>
      </c>
      <c r="H111" s="4">
        <f t="shared" si="9"/>
        <v>0</v>
      </c>
    </row>
    <row r="112" spans="1:8" ht="12" customHeight="1" outlineLevel="4">
      <c r="A112" s="2" t="s">
        <v>124</v>
      </c>
      <c r="B112" s="2" t="s">
        <v>125</v>
      </c>
      <c r="C112" s="4">
        <v>260</v>
      </c>
      <c r="D112" s="4"/>
      <c r="E112" s="4">
        <f t="shared" si="8"/>
        <v>260</v>
      </c>
      <c r="F112" s="4">
        <v>-35</v>
      </c>
      <c r="H112" s="4">
        <f t="shared" si="9"/>
        <v>225</v>
      </c>
    </row>
    <row r="113" spans="1:8" ht="12" customHeight="1" outlineLevel="4">
      <c r="A113" s="2" t="s">
        <v>126</v>
      </c>
      <c r="B113" s="2" t="s">
        <v>127</v>
      </c>
      <c r="C113" s="4">
        <v>11000</v>
      </c>
      <c r="D113" s="4">
        <v>-324</v>
      </c>
      <c r="E113" s="4">
        <f t="shared" si="8"/>
        <v>10676</v>
      </c>
      <c r="F113" s="4">
        <v>-9233.24</v>
      </c>
      <c r="H113" s="4">
        <f t="shared" si="9"/>
        <v>1442.7600000000002</v>
      </c>
    </row>
    <row r="114" spans="1:8" ht="12" customHeight="1" outlineLevel="4">
      <c r="A114" s="2" t="s">
        <v>128</v>
      </c>
      <c r="B114" s="2" t="s">
        <v>129</v>
      </c>
      <c r="C114" s="4">
        <v>4000</v>
      </c>
      <c r="D114" s="4"/>
      <c r="E114" s="4">
        <f t="shared" si="8"/>
        <v>4000</v>
      </c>
      <c r="F114" s="4">
        <v>-4000</v>
      </c>
      <c r="H114" s="4">
        <f t="shared" si="9"/>
        <v>0</v>
      </c>
    </row>
    <row r="115" spans="1:8" ht="12" customHeight="1" outlineLevel="4">
      <c r="A115" s="2" t="s">
        <v>130</v>
      </c>
      <c r="B115" s="2" t="s">
        <v>131</v>
      </c>
      <c r="C115" s="4">
        <v>122823</v>
      </c>
      <c r="D115" s="4">
        <v>1181</v>
      </c>
      <c r="E115" s="4">
        <f t="shared" si="8"/>
        <v>124004</v>
      </c>
      <c r="F115" s="4">
        <v>-109829.35</v>
      </c>
      <c r="H115" s="4">
        <f t="shared" si="9"/>
        <v>14174.649999999994</v>
      </c>
    </row>
    <row r="116" spans="1:8" ht="12" customHeight="1" outlineLevel="4">
      <c r="A116" s="2" t="s">
        <v>132</v>
      </c>
      <c r="B116" s="2" t="s">
        <v>133</v>
      </c>
      <c r="C116" s="4">
        <v>32095</v>
      </c>
      <c r="D116" s="4"/>
      <c r="E116" s="4">
        <f t="shared" si="8"/>
        <v>32095</v>
      </c>
      <c r="F116" s="4">
        <v>-27965.49</v>
      </c>
      <c r="G116" s="10">
        <v>-200</v>
      </c>
      <c r="H116" s="4">
        <f t="shared" si="9"/>
        <v>3929.5099999999984</v>
      </c>
    </row>
    <row r="117" spans="1:8" ht="12" customHeight="1" outlineLevel="4">
      <c r="A117" s="2" t="s">
        <v>134</v>
      </c>
      <c r="B117" s="2" t="s">
        <v>135</v>
      </c>
      <c r="C117" s="4">
        <v>12410</v>
      </c>
      <c r="D117" s="4"/>
      <c r="E117" s="4">
        <f t="shared" si="8"/>
        <v>12410</v>
      </c>
      <c r="F117" s="4">
        <v>-12400</v>
      </c>
      <c r="G117" s="10"/>
      <c r="H117" s="4">
        <f t="shared" si="9"/>
        <v>10</v>
      </c>
    </row>
    <row r="118" spans="1:8" ht="12" customHeight="1" outlineLevel="4">
      <c r="A118" s="2" t="s">
        <v>136</v>
      </c>
      <c r="B118" s="2" t="s">
        <v>137</v>
      </c>
      <c r="C118" s="4">
        <v>1500</v>
      </c>
      <c r="D118" s="4"/>
      <c r="E118" s="4">
        <f t="shared" si="8"/>
        <v>1500</v>
      </c>
      <c r="F118" s="4">
        <v>-1350</v>
      </c>
      <c r="G118" s="4"/>
      <c r="H118" s="4">
        <f t="shared" si="9"/>
        <v>150</v>
      </c>
    </row>
    <row r="119" spans="1:8" ht="12" customHeight="1" outlineLevel="4">
      <c r="A119" s="2" t="s">
        <v>138</v>
      </c>
      <c r="B119" s="2" t="s">
        <v>139</v>
      </c>
      <c r="C119" s="4">
        <v>600</v>
      </c>
      <c r="D119" s="4"/>
      <c r="E119" s="4">
        <f t="shared" si="8"/>
        <v>600</v>
      </c>
      <c r="F119" s="4">
        <v>-543.69</v>
      </c>
      <c r="H119" s="4">
        <f t="shared" si="9"/>
        <v>56.309999999999945</v>
      </c>
    </row>
    <row r="120" spans="1:8" ht="12" customHeight="1" outlineLevel="4">
      <c r="A120" s="2" t="s">
        <v>140</v>
      </c>
      <c r="B120" s="2" t="s">
        <v>141</v>
      </c>
      <c r="C120" s="4">
        <v>2000</v>
      </c>
      <c r="D120" s="4"/>
      <c r="E120" s="4">
        <f t="shared" si="8"/>
        <v>2000</v>
      </c>
      <c r="F120" s="4">
        <v>-1088.75</v>
      </c>
      <c r="H120" s="4">
        <f t="shared" si="9"/>
        <v>911.25</v>
      </c>
    </row>
    <row r="121" spans="1:8" ht="12" customHeight="1" outlineLevel="4">
      <c r="A121" s="2" t="s">
        <v>201</v>
      </c>
      <c r="B121" s="2" t="s">
        <v>202</v>
      </c>
      <c r="C121" s="4">
        <v>500</v>
      </c>
      <c r="D121" s="4"/>
      <c r="E121" s="4">
        <f t="shared" si="8"/>
        <v>500</v>
      </c>
      <c r="F121" s="4"/>
      <c r="H121" s="4">
        <f t="shared" si="9"/>
        <v>500</v>
      </c>
    </row>
    <row r="122" spans="1:8" ht="12" customHeight="1" outlineLevel="4">
      <c r="A122" s="2" t="s">
        <v>142</v>
      </c>
      <c r="B122" s="2" t="s">
        <v>143</v>
      </c>
      <c r="C122" s="4">
        <v>131998</v>
      </c>
      <c r="D122" s="4"/>
      <c r="E122" s="4">
        <f t="shared" si="8"/>
        <v>131998</v>
      </c>
      <c r="F122" s="4">
        <v>-131997.46</v>
      </c>
      <c r="H122" s="4">
        <f t="shared" si="9"/>
        <v>0.5400000000081491</v>
      </c>
    </row>
    <row r="123" spans="1:8" ht="12" customHeight="1" outlineLevel="4">
      <c r="A123" s="2" t="s">
        <v>144</v>
      </c>
      <c r="B123" s="2" t="s">
        <v>145</v>
      </c>
      <c r="C123" s="4">
        <v>192105</v>
      </c>
      <c r="D123" s="4"/>
      <c r="E123" s="4">
        <f t="shared" si="8"/>
        <v>192105</v>
      </c>
      <c r="F123" s="4">
        <v>-192105</v>
      </c>
      <c r="H123" s="4">
        <f t="shared" si="9"/>
        <v>0</v>
      </c>
    </row>
    <row r="124" spans="1:8" ht="12" customHeight="1" outlineLevel="4">
      <c r="A124" s="2" t="s">
        <v>205</v>
      </c>
      <c r="B124" s="2" t="s">
        <v>206</v>
      </c>
      <c r="C124" s="4">
        <v>231378</v>
      </c>
      <c r="D124" s="4"/>
      <c r="E124" s="4">
        <f t="shared" si="8"/>
        <v>231378</v>
      </c>
      <c r="F124" s="4">
        <v>-231378</v>
      </c>
      <c r="H124" s="4">
        <f t="shared" si="9"/>
        <v>0</v>
      </c>
    </row>
    <row r="125" spans="1:8" ht="12" customHeight="1" outlineLevel="4">
      <c r="A125" s="2" t="s">
        <v>146</v>
      </c>
      <c r="B125" s="2" t="s">
        <v>147</v>
      </c>
      <c r="C125" s="4">
        <v>2220</v>
      </c>
      <c r="D125" s="4"/>
      <c r="E125" s="4">
        <f t="shared" si="8"/>
        <v>2220</v>
      </c>
      <c r="F125" s="4">
        <v>-2120</v>
      </c>
      <c r="H125" s="4">
        <f t="shared" si="9"/>
        <v>100</v>
      </c>
    </row>
    <row r="126" spans="1:8" ht="12" customHeight="1" outlineLevel="4">
      <c r="A126" s="2" t="s">
        <v>148</v>
      </c>
      <c r="B126" s="2" t="s">
        <v>149</v>
      </c>
      <c r="C126" s="4">
        <v>37535</v>
      </c>
      <c r="D126" s="4"/>
      <c r="E126" s="4">
        <f t="shared" si="8"/>
        <v>37535</v>
      </c>
      <c r="F126" s="4">
        <v>-37438</v>
      </c>
      <c r="H126" s="4">
        <f t="shared" si="9"/>
        <v>97</v>
      </c>
    </row>
    <row r="127" spans="1:8" ht="12" customHeight="1" outlineLevel="4">
      <c r="A127" s="2" t="s">
        <v>150</v>
      </c>
      <c r="B127" s="2" t="s">
        <v>151</v>
      </c>
      <c r="C127" s="4">
        <v>1184</v>
      </c>
      <c r="D127" s="4"/>
      <c r="E127" s="4">
        <f t="shared" si="8"/>
        <v>1184</v>
      </c>
      <c r="F127" s="4">
        <v>-1184</v>
      </c>
      <c r="H127" s="4">
        <f t="shared" si="9"/>
        <v>0</v>
      </c>
    </row>
    <row r="128" spans="1:8" ht="12" customHeight="1" outlineLevel="4">
      <c r="A128" s="2" t="s">
        <v>152</v>
      </c>
      <c r="B128" s="2" t="s">
        <v>153</v>
      </c>
      <c r="C128" s="4">
        <v>842</v>
      </c>
      <c r="D128" s="4"/>
      <c r="E128" s="4">
        <f t="shared" si="8"/>
        <v>842</v>
      </c>
      <c r="F128" s="4">
        <v>-841.26</v>
      </c>
      <c r="H128" s="4">
        <f t="shared" si="9"/>
        <v>0.7400000000000091</v>
      </c>
    </row>
    <row r="129" spans="1:8" ht="12" customHeight="1" outlineLevel="4">
      <c r="A129" s="2" t="s">
        <v>154</v>
      </c>
      <c r="B129" s="2" t="s">
        <v>155</v>
      </c>
      <c r="C129" s="4">
        <v>465893</v>
      </c>
      <c r="D129" s="4"/>
      <c r="E129" s="4">
        <f aca="true" t="shared" si="10" ref="E129:E143">SUM(C129+D129)</f>
        <v>465893</v>
      </c>
      <c r="F129" s="4">
        <v>-465893</v>
      </c>
      <c r="H129" s="4">
        <f t="shared" si="9"/>
        <v>0</v>
      </c>
    </row>
    <row r="130" spans="1:8" ht="12" customHeight="1" outlineLevel="4">
      <c r="A130" s="2" t="s">
        <v>156</v>
      </c>
      <c r="B130" s="2" t="s">
        <v>157</v>
      </c>
      <c r="C130" s="4">
        <v>2623776</v>
      </c>
      <c r="D130" s="4"/>
      <c r="E130" s="4">
        <f t="shared" si="10"/>
        <v>2623776</v>
      </c>
      <c r="F130" s="4">
        <v>-2623776</v>
      </c>
      <c r="H130" s="4">
        <f t="shared" si="9"/>
        <v>0</v>
      </c>
    </row>
    <row r="131" spans="1:8" ht="12" customHeight="1" outlineLevel="4">
      <c r="A131" s="2" t="s">
        <v>227</v>
      </c>
      <c r="B131" s="2" t="s">
        <v>226</v>
      </c>
      <c r="C131" s="4">
        <v>576179</v>
      </c>
      <c r="D131" s="4"/>
      <c r="E131" s="4">
        <f t="shared" si="10"/>
        <v>576179</v>
      </c>
      <c r="F131" s="4">
        <v>-576179</v>
      </c>
      <c r="H131" s="4">
        <f t="shared" si="9"/>
        <v>0</v>
      </c>
    </row>
    <row r="132" spans="1:8" ht="12" customHeight="1" outlineLevel="4">
      <c r="A132" s="2" t="s">
        <v>228</v>
      </c>
      <c r="B132" s="2" t="s">
        <v>229</v>
      </c>
      <c r="C132" s="4">
        <v>3304741</v>
      </c>
      <c r="D132" s="4"/>
      <c r="E132" s="4">
        <f t="shared" si="10"/>
        <v>3304741</v>
      </c>
      <c r="F132" s="4">
        <v>-3304741</v>
      </c>
      <c r="H132" s="4">
        <f t="shared" si="9"/>
        <v>0</v>
      </c>
    </row>
    <row r="133" spans="1:8" ht="12" customHeight="1" outlineLevel="4">
      <c r="A133" s="2" t="s">
        <v>230</v>
      </c>
      <c r="B133" s="2" t="s">
        <v>231</v>
      </c>
      <c r="C133" s="4">
        <v>95000</v>
      </c>
      <c r="D133" s="4"/>
      <c r="E133" s="4">
        <f t="shared" si="10"/>
        <v>95000</v>
      </c>
      <c r="F133" s="4">
        <v>-95000</v>
      </c>
      <c r="H133" s="4">
        <f t="shared" si="9"/>
        <v>0</v>
      </c>
    </row>
    <row r="134" spans="1:8" ht="12" customHeight="1" outlineLevel="4">
      <c r="A134" s="2" t="s">
        <v>158</v>
      </c>
      <c r="B134" s="2" t="s">
        <v>232</v>
      </c>
      <c r="C134" s="4">
        <v>72192</v>
      </c>
      <c r="D134" s="4"/>
      <c r="E134" s="4">
        <f t="shared" si="10"/>
        <v>72192</v>
      </c>
      <c r="F134" s="4">
        <v>-72192</v>
      </c>
      <c r="H134" s="4">
        <f t="shared" si="9"/>
        <v>0</v>
      </c>
    </row>
    <row r="135" spans="1:8" ht="12" customHeight="1" outlineLevel="4">
      <c r="A135" s="2" t="s">
        <v>159</v>
      </c>
      <c r="B135" s="2" t="s">
        <v>160</v>
      </c>
      <c r="C135" s="4">
        <v>533288</v>
      </c>
      <c r="D135" s="4"/>
      <c r="E135" s="4">
        <f t="shared" si="10"/>
        <v>533288</v>
      </c>
      <c r="F135" s="4">
        <v>-533288</v>
      </c>
      <c r="H135" s="4">
        <f t="shared" si="9"/>
        <v>0</v>
      </c>
    </row>
    <row r="136" spans="1:8" ht="12" customHeight="1" outlineLevel="4">
      <c r="A136" s="2" t="s">
        <v>161</v>
      </c>
      <c r="B136" s="2" t="s">
        <v>162</v>
      </c>
      <c r="C136" s="4">
        <v>23000</v>
      </c>
      <c r="D136" s="4">
        <v>328</v>
      </c>
      <c r="E136" s="4">
        <f t="shared" si="10"/>
        <v>23328</v>
      </c>
      <c r="F136" s="4">
        <v>-20455</v>
      </c>
      <c r="G136" s="5">
        <v>-2873</v>
      </c>
      <c r="H136" s="4">
        <f t="shared" si="9"/>
        <v>0</v>
      </c>
    </row>
    <row r="137" spans="1:8" ht="12" customHeight="1" outlineLevel="4">
      <c r="A137" s="2" t="s">
        <v>163</v>
      </c>
      <c r="B137" s="2" t="s">
        <v>164</v>
      </c>
      <c r="C137" s="4">
        <v>50000</v>
      </c>
      <c r="D137" s="4"/>
      <c r="E137" s="4">
        <f t="shared" si="10"/>
        <v>50000</v>
      </c>
      <c r="F137" s="4">
        <v>-1632.06</v>
      </c>
      <c r="G137" s="4"/>
      <c r="H137" s="4">
        <f t="shared" si="9"/>
        <v>48367.94</v>
      </c>
    </row>
    <row r="138" spans="1:8" ht="12" customHeight="1" outlineLevel="4">
      <c r="A138" s="2" t="s">
        <v>165</v>
      </c>
      <c r="B138" s="2" t="s">
        <v>166</v>
      </c>
      <c r="C138" s="4">
        <v>703357</v>
      </c>
      <c r="D138" s="4"/>
      <c r="E138" s="4">
        <f t="shared" si="10"/>
        <v>703357</v>
      </c>
      <c r="F138" s="4">
        <v>-524557.37</v>
      </c>
      <c r="H138" s="4">
        <f t="shared" si="9"/>
        <v>178799.63</v>
      </c>
    </row>
    <row r="139" spans="1:8" ht="12" customHeight="1" outlineLevel="4">
      <c r="A139" s="2" t="s">
        <v>167</v>
      </c>
      <c r="B139" s="2" t="s">
        <v>168</v>
      </c>
      <c r="C139" s="4">
        <v>22861</v>
      </c>
      <c r="D139" s="4"/>
      <c r="E139" s="4">
        <f t="shared" si="10"/>
        <v>22861</v>
      </c>
      <c r="F139" s="4">
        <v>-19599</v>
      </c>
      <c r="H139" s="4">
        <f t="shared" si="9"/>
        <v>3262</v>
      </c>
    </row>
    <row r="140" spans="1:8" ht="12" customHeight="1" outlineLevel="4">
      <c r="A140" s="2" t="s">
        <v>169</v>
      </c>
      <c r="B140" s="2" t="s">
        <v>170</v>
      </c>
      <c r="C140" s="4">
        <v>38500</v>
      </c>
      <c r="D140" s="4">
        <v>684</v>
      </c>
      <c r="E140" s="4">
        <f t="shared" si="10"/>
        <v>39184</v>
      </c>
      <c r="F140" s="4">
        <v>-39183.48</v>
      </c>
      <c r="H140" s="4">
        <f t="shared" si="9"/>
        <v>0.5199999999967986</v>
      </c>
    </row>
    <row r="141" spans="1:8" ht="12" customHeight="1" outlineLevel="4">
      <c r="A141" s="2" t="s">
        <v>171</v>
      </c>
      <c r="B141" s="2" t="s">
        <v>172</v>
      </c>
      <c r="C141" s="4">
        <v>45004</v>
      </c>
      <c r="D141" s="4"/>
      <c r="E141" s="4">
        <f t="shared" si="10"/>
        <v>45004</v>
      </c>
      <c r="F141" s="4">
        <v>-42859.4</v>
      </c>
      <c r="H141" s="4">
        <f t="shared" si="9"/>
        <v>2144.5999999999985</v>
      </c>
    </row>
    <row r="142" spans="1:8" ht="12" customHeight="1" outlineLevel="4">
      <c r="A142" s="2" t="s">
        <v>173</v>
      </c>
      <c r="B142" s="2" t="s">
        <v>174</v>
      </c>
      <c r="C142" s="4">
        <v>94000</v>
      </c>
      <c r="D142" s="4"/>
      <c r="E142" s="4">
        <f t="shared" si="10"/>
        <v>94000</v>
      </c>
      <c r="F142" s="4">
        <v>-77860</v>
      </c>
      <c r="H142" s="4">
        <f t="shared" si="9"/>
        <v>16140</v>
      </c>
    </row>
    <row r="143" spans="1:8" ht="12" customHeight="1" outlineLevel="4">
      <c r="A143" s="2" t="s">
        <v>233</v>
      </c>
      <c r="B143" s="2" t="s">
        <v>270</v>
      </c>
      <c r="C143" s="4">
        <v>125100</v>
      </c>
      <c r="D143" s="4"/>
      <c r="E143" s="4">
        <f t="shared" si="10"/>
        <v>125100</v>
      </c>
      <c r="F143" s="4">
        <v>-125100</v>
      </c>
      <c r="H143" s="4">
        <f t="shared" si="9"/>
        <v>0</v>
      </c>
    </row>
    <row r="144" spans="3:8" ht="12" customHeight="1">
      <c r="C144" s="4"/>
      <c r="D144" s="4"/>
      <c r="E144" s="4"/>
      <c r="F144" s="4"/>
      <c r="G144" s="4"/>
      <c r="H144" s="4"/>
    </row>
    <row r="145" spans="1:8" s="1" customFormat="1" ht="11.25">
      <c r="A145" s="5"/>
      <c r="B145" s="5"/>
      <c r="C145" s="6">
        <f aca="true" t="shared" si="11" ref="C145:H145">SUM(C7:C144)</f>
        <v>15402007</v>
      </c>
      <c r="D145" s="6">
        <f t="shared" si="11"/>
        <v>0</v>
      </c>
      <c r="E145" s="6">
        <f t="shared" si="11"/>
        <v>15402007</v>
      </c>
      <c r="F145" s="6">
        <f t="shared" si="11"/>
        <v>-13676316.32</v>
      </c>
      <c r="G145" s="7">
        <f t="shared" si="11"/>
        <v>-807414.67</v>
      </c>
      <c r="H145" s="7">
        <f t="shared" si="11"/>
        <v>918276.0100000002</v>
      </c>
    </row>
    <row r="148" spans="3:8" ht="12.75">
      <c r="C148" s="7"/>
      <c r="D148" s="7"/>
      <c r="E148" s="7"/>
      <c r="F148" s="7"/>
      <c r="G148" s="7"/>
      <c r="H148" s="7"/>
    </row>
    <row r="150" ht="12.75">
      <c r="G150" s="7"/>
    </row>
  </sheetData>
  <sheetProtection/>
  <printOptions/>
  <pageMargins left="0.5" right="0.2" top="0.25" bottom="0.2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2022-01-31T17:34:39Z</cp:lastPrinted>
  <dcterms:created xsi:type="dcterms:W3CDTF">2017-02-21T18:46:24Z</dcterms:created>
  <dcterms:modified xsi:type="dcterms:W3CDTF">2022-01-31T17:34:59Z</dcterms:modified>
  <cp:category/>
  <cp:version/>
  <cp:contentType/>
  <cp:contentStatus/>
</cp:coreProperties>
</file>