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Revenue vs Budgeted" sheetId="1" r:id="rId1"/>
  </sheets>
  <definedNames>
    <definedName name="_xlnm.Print_Area" localSheetId="0">'Revenue vs Budgeted'!$B$1:$E$65</definedName>
  </definedNames>
  <calcPr fullCalcOnLoad="1"/>
</workbook>
</file>

<file path=xl/sharedStrings.xml><?xml version="1.0" encoding="utf-8"?>
<sst xmlns="http://schemas.openxmlformats.org/spreadsheetml/2006/main" count="70" uniqueCount="59">
  <si>
    <t>NAME OF REVENUE</t>
  </si>
  <si>
    <t>RECEIVED</t>
  </si>
  <si>
    <t>AMOUNT</t>
  </si>
  <si>
    <t>DIFFERENCE</t>
  </si>
  <si>
    <t>BUDGETED</t>
  </si>
  <si>
    <t>TOTAL TAX LEVY</t>
  </si>
  <si>
    <t xml:space="preserve"> </t>
  </si>
  <si>
    <t>LOCAL RECEIPTS</t>
  </si>
  <si>
    <t>Tax Liens Redeemed</t>
  </si>
  <si>
    <t>Motor Vehicle Excise</t>
  </si>
  <si>
    <t>Interest on Tax Liens</t>
  </si>
  <si>
    <t>Other Departmental</t>
  </si>
  <si>
    <t>Licenses &amp; Permits</t>
  </si>
  <si>
    <t>Fines &amp; Forfeits</t>
  </si>
  <si>
    <t>TOTAL LOCAL RECEIPTS:</t>
  </si>
  <si>
    <t>STATE RECEIPTS</t>
  </si>
  <si>
    <t>GRAND TOTALS</t>
  </si>
  <si>
    <t>Tax Levy</t>
  </si>
  <si>
    <t>Local Receipts</t>
  </si>
  <si>
    <t>State Receipts</t>
  </si>
  <si>
    <t>TOTAL FUNDS:</t>
  </si>
  <si>
    <t>Int. on Investments</t>
  </si>
  <si>
    <t>TOWN ACCOUNTANT</t>
  </si>
  <si>
    <t>Personal Property Taxes</t>
  </si>
  <si>
    <t>Real Estate Taxes</t>
  </si>
  <si>
    <t>Int. on PP, RE &amp; Excise</t>
  </si>
  <si>
    <t>Fees and Charges</t>
  </si>
  <si>
    <t>ACTUAL REVENUE COMPARED TO BUDGETED REVENUE</t>
  </si>
  <si>
    <t>GENERAL FUND REVENUE</t>
  </si>
  <si>
    <t>PROPERTY TAXES</t>
  </si>
  <si>
    <t>Payments in Lieu of Taxes</t>
  </si>
  <si>
    <t>Veterans Benefits</t>
  </si>
  <si>
    <t>Other Misc. Revenue:</t>
  </si>
  <si>
    <t>TOTAL STATE NET RECEIPTS:</t>
  </si>
  <si>
    <t>General Revenue totals all but Free Cash Usage</t>
  </si>
  <si>
    <t xml:space="preserve">Other Available Funds </t>
  </si>
  <si>
    <t>Chapter 70</t>
  </si>
  <si>
    <t>Unrestricted General Government Aid</t>
  </si>
  <si>
    <t>Exemptions: VBS and Elderly</t>
  </si>
  <si>
    <t xml:space="preserve">  Energy Charges</t>
  </si>
  <si>
    <t xml:space="preserve">  Ch61 &amp; 61 A Recovery</t>
  </si>
  <si>
    <t xml:space="preserve">Mass Health - Medicaid </t>
  </si>
  <si>
    <t>Charter School/School Choice - Town Reimbursement</t>
  </si>
  <si>
    <t>Meal Tax Excise</t>
  </si>
  <si>
    <t>Hotel Tax Excise</t>
  </si>
  <si>
    <t>FOR THE YEAR ENDING JUNE 30, 2020</t>
  </si>
  <si>
    <t xml:space="preserve">  Deferred RE Interest</t>
  </si>
  <si>
    <t>Additional Assistance - FY20 Homeless - School</t>
  </si>
  <si>
    <t xml:space="preserve">  Deferred Real Estate Recovery</t>
  </si>
  <si>
    <t xml:space="preserve">  CO-OP Reimbursement for FY19 Student</t>
  </si>
  <si>
    <t xml:space="preserve">  National Grid St Light Refund</t>
  </si>
  <si>
    <t xml:space="preserve">  Cable Franchise Fee</t>
  </si>
  <si>
    <t xml:space="preserve">  MAPC Street Light Reimb</t>
  </si>
  <si>
    <t xml:space="preserve">  Prior year closeouts</t>
  </si>
  <si>
    <t xml:space="preserve">  Close out unapprop/unused Offset Receipts</t>
  </si>
  <si>
    <t xml:space="preserve">  Close out of Dog Fund Revolving non-renewal</t>
  </si>
  <si>
    <t xml:space="preserve">  Property Damage Receipts</t>
  </si>
  <si>
    <t>Free Cash used in FY20 Budgets (From ATM &amp; STM)</t>
  </si>
  <si>
    <t>Amount used from prior year speical article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</si>
</sst>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0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7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7" fontId="2" fillId="0" borderId="0" xfId="0" applyFont="1" applyAlignment="1">
      <alignment/>
    </xf>
    <xf numFmtId="7" fontId="1" fillId="0" borderId="0" xfId="0" applyFont="1" applyAlignment="1">
      <alignment/>
    </xf>
    <xf numFmtId="7" fontId="1" fillId="0" borderId="0" xfId="0" applyFont="1" applyAlignment="1">
      <alignment horizontal="centerContinuous"/>
    </xf>
    <xf numFmtId="7" fontId="3" fillId="0" borderId="0" xfId="0" applyFont="1" applyAlignment="1">
      <alignment/>
    </xf>
    <xf numFmtId="7" fontId="3" fillId="0" borderId="0" xfId="0" applyFont="1" applyAlignment="1">
      <alignment horizontal="center"/>
    </xf>
    <xf numFmtId="7" fontId="1" fillId="0" borderId="0" xfId="0" applyFont="1" applyAlignment="1">
      <alignment horizontal="center"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7" fontId="4" fillId="0" borderId="0" xfId="0" applyFont="1" applyAlignment="1">
      <alignment horizontal="centerContinuous"/>
    </xf>
    <xf numFmtId="7" fontId="5" fillId="0" borderId="0" xfId="0" applyFont="1" applyAlignment="1">
      <alignment/>
    </xf>
    <xf numFmtId="7" fontId="4" fillId="0" borderId="0" xfId="0" applyFont="1" applyAlignment="1">
      <alignment horizontal="center"/>
    </xf>
    <xf numFmtId="7" fontId="2" fillId="0" borderId="0" xfId="0" applyFont="1" applyAlignment="1">
      <alignment horizontal="center"/>
    </xf>
    <xf numFmtId="7" fontId="1" fillId="0" borderId="0" xfId="0" applyFont="1" applyAlignment="1">
      <alignment/>
    </xf>
    <xf numFmtId="7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80"/>
  <sheetViews>
    <sheetView showGridLines="0" tabSelected="1" zoomScalePageLayoutView="0" workbookViewId="0" topLeftCell="A32">
      <selection activeCell="C62" sqref="C62"/>
    </sheetView>
  </sheetViews>
  <sheetFormatPr defaultColWidth="9.625" defaultRowHeight="12.75"/>
  <cols>
    <col min="1" max="1" width="6.375" style="0" customWidth="1"/>
    <col min="2" max="2" width="40.875" style="0" customWidth="1"/>
    <col min="3" max="3" width="18.875" style="0" customWidth="1"/>
    <col min="4" max="4" width="18.50390625" style="0" customWidth="1"/>
    <col min="5" max="5" width="16.375" style="0" customWidth="1"/>
    <col min="6" max="8" width="9.625" style="0" customWidth="1"/>
    <col min="9" max="9" width="16.00390625" style="0" bestFit="1" customWidth="1"/>
  </cols>
  <sheetData>
    <row r="1" spans="1:5" ht="12.75">
      <c r="A1" s="3"/>
      <c r="B1" s="3"/>
      <c r="C1" s="3"/>
      <c r="D1" s="3"/>
      <c r="E1" s="3"/>
    </row>
    <row r="2" spans="1:5" ht="15">
      <c r="A2" s="10" t="s">
        <v>22</v>
      </c>
      <c r="B2" s="4"/>
      <c r="C2" s="4"/>
      <c r="D2" s="4"/>
      <c r="E2" s="4"/>
    </row>
    <row r="3" spans="1:5" ht="15">
      <c r="A3" s="10" t="s">
        <v>28</v>
      </c>
      <c r="B3" s="4"/>
      <c r="C3" s="4"/>
      <c r="D3" s="4"/>
      <c r="E3" s="4"/>
    </row>
    <row r="4" spans="1:5" ht="15">
      <c r="A4" s="10" t="s">
        <v>27</v>
      </c>
      <c r="B4" s="4"/>
      <c r="C4" s="4"/>
      <c r="D4" s="4"/>
      <c r="E4" s="4"/>
    </row>
    <row r="5" spans="1:5" ht="15">
      <c r="A5" s="10" t="s">
        <v>45</v>
      </c>
      <c r="B5" s="4"/>
      <c r="C5" s="4"/>
      <c r="D5" s="4"/>
      <c r="E5" s="4"/>
    </row>
    <row r="6" spans="1:5" ht="14.25">
      <c r="A6" s="11"/>
      <c r="B6" s="3"/>
      <c r="C6" s="3"/>
      <c r="D6" s="3"/>
      <c r="E6" s="3"/>
    </row>
    <row r="7" spans="1:5" s="2" customFormat="1" ht="15">
      <c r="A7" s="12"/>
      <c r="B7" s="5"/>
      <c r="C7" s="6" t="s">
        <v>2</v>
      </c>
      <c r="D7" s="6" t="s">
        <v>2</v>
      </c>
      <c r="E7" s="5"/>
    </row>
    <row r="8" spans="1:5" s="2" customFormat="1" ht="15">
      <c r="A8" s="12"/>
      <c r="B8" s="6" t="s">
        <v>0</v>
      </c>
      <c r="C8" s="6" t="s">
        <v>4</v>
      </c>
      <c r="D8" s="13" t="s">
        <v>1</v>
      </c>
      <c r="E8" s="6" t="s">
        <v>3</v>
      </c>
    </row>
    <row r="9" spans="1:5" ht="14.25">
      <c r="A9" s="11"/>
      <c r="B9" s="3"/>
      <c r="C9" s="3"/>
      <c r="D9" s="3"/>
      <c r="E9" s="3"/>
    </row>
    <row r="10" spans="1:5" ht="12.75">
      <c r="A10" s="3"/>
      <c r="B10" s="7" t="s">
        <v>29</v>
      </c>
      <c r="C10" s="3"/>
      <c r="D10" s="3"/>
      <c r="E10" s="3"/>
    </row>
    <row r="11" spans="1:5" ht="12.75">
      <c r="A11" s="8"/>
      <c r="B11" s="3" t="s">
        <v>23</v>
      </c>
      <c r="C11" s="3">
        <v>341114.93</v>
      </c>
      <c r="D11" s="3">
        <v>344771.9</v>
      </c>
      <c r="E11" s="3">
        <f>SUM(D11-C11)</f>
        <v>3656.9700000000303</v>
      </c>
    </row>
    <row r="12" spans="1:5" ht="12.75">
      <c r="A12" s="8"/>
      <c r="B12" s="3" t="s">
        <v>24</v>
      </c>
      <c r="C12" s="3">
        <v>11972902.31</v>
      </c>
      <c r="D12" s="3">
        <v>11790474.7</v>
      </c>
      <c r="E12" s="3">
        <f>SUM(D12-C12)</f>
        <v>-182427.61000000127</v>
      </c>
    </row>
    <row r="13" spans="1:5" ht="12.75">
      <c r="A13" s="8"/>
      <c r="B13" s="7" t="s">
        <v>5</v>
      </c>
      <c r="C13" s="3">
        <f>SUM(C11+C12)</f>
        <v>12314017.24</v>
      </c>
      <c r="D13" s="3">
        <f>SUM(D11+D12)</f>
        <v>12135246.6</v>
      </c>
      <c r="E13" s="3">
        <f>SUM(D13-C13)</f>
        <v>-178770.6400000006</v>
      </c>
    </row>
    <row r="14" spans="1:5" ht="12.75">
      <c r="A14" s="8"/>
      <c r="B14" s="3"/>
      <c r="C14" s="3"/>
      <c r="D14" s="3"/>
      <c r="E14" s="3"/>
    </row>
    <row r="15" spans="1:5" ht="12.75">
      <c r="A15" s="8"/>
      <c r="B15" s="7" t="s">
        <v>7</v>
      </c>
      <c r="C15" s="3"/>
      <c r="D15" s="3"/>
      <c r="E15" s="3"/>
    </row>
    <row r="16" spans="1:5" ht="12.75">
      <c r="A16" s="8"/>
      <c r="B16" s="3" t="s">
        <v>8</v>
      </c>
      <c r="C16" s="3">
        <v>0</v>
      </c>
      <c r="D16" s="3">
        <v>8106.43</v>
      </c>
      <c r="E16" s="3">
        <f aca="true" t="shared" si="0" ref="E16:E40">SUM(D16-C16)</f>
        <v>8106.43</v>
      </c>
    </row>
    <row r="17" spans="1:5" ht="12.75">
      <c r="A17" s="8"/>
      <c r="B17" s="3" t="s">
        <v>9</v>
      </c>
      <c r="C17" s="3">
        <v>535455</v>
      </c>
      <c r="D17" s="3">
        <v>562391.47</v>
      </c>
      <c r="E17" s="3">
        <f t="shared" si="0"/>
        <v>26936.469999999972</v>
      </c>
    </row>
    <row r="18" spans="1:5" ht="12.75">
      <c r="A18" s="8"/>
      <c r="B18" s="14" t="s">
        <v>43</v>
      </c>
      <c r="C18" s="3">
        <v>50080</v>
      </c>
      <c r="D18" s="3">
        <v>71050.61</v>
      </c>
      <c r="E18" s="3">
        <f t="shared" si="0"/>
        <v>20970.61</v>
      </c>
    </row>
    <row r="19" spans="1:5" ht="12.75">
      <c r="A19" s="8"/>
      <c r="B19" s="14" t="s">
        <v>44</v>
      </c>
      <c r="C19" s="3">
        <v>32000</v>
      </c>
      <c r="D19" s="3">
        <v>95176.01</v>
      </c>
      <c r="E19" s="3">
        <f t="shared" si="0"/>
        <v>63176.009999999995</v>
      </c>
    </row>
    <row r="20" spans="1:5" ht="12.75">
      <c r="A20" s="8"/>
      <c r="B20" s="3" t="s">
        <v>25</v>
      </c>
      <c r="C20" s="3">
        <v>29500</v>
      </c>
      <c r="D20" s="3">
        <v>19989.65</v>
      </c>
      <c r="E20" s="3">
        <f t="shared" si="0"/>
        <v>-9510.349999999999</v>
      </c>
    </row>
    <row r="21" spans="1:5" ht="12.75">
      <c r="A21" s="8"/>
      <c r="B21" s="3" t="s">
        <v>10</v>
      </c>
      <c r="C21" s="3">
        <v>0</v>
      </c>
      <c r="D21" s="3">
        <v>1635.99</v>
      </c>
      <c r="E21" s="3">
        <f t="shared" si="0"/>
        <v>1635.99</v>
      </c>
    </row>
    <row r="22" spans="1:5" ht="12.75">
      <c r="A22" s="8"/>
      <c r="B22" s="3" t="s">
        <v>30</v>
      </c>
      <c r="C22" s="3">
        <v>69613</v>
      </c>
      <c r="D22" s="3">
        <v>77145.63</v>
      </c>
      <c r="E22" s="3">
        <f t="shared" si="0"/>
        <v>7532.630000000005</v>
      </c>
    </row>
    <row r="23" spans="1:5" ht="12.75">
      <c r="A23" s="8"/>
      <c r="B23" s="3" t="s">
        <v>26</v>
      </c>
      <c r="C23" s="3">
        <v>15005</v>
      </c>
      <c r="D23" s="3">
        <v>19150.05</v>
      </c>
      <c r="E23" s="3">
        <f t="shared" si="0"/>
        <v>4145.049999999999</v>
      </c>
    </row>
    <row r="24" spans="1:5" ht="12.75">
      <c r="A24" s="8"/>
      <c r="B24" s="3" t="s">
        <v>11</v>
      </c>
      <c r="C24" s="3">
        <v>26225</v>
      </c>
      <c r="D24" s="3">
        <v>19604.72</v>
      </c>
      <c r="E24" s="3">
        <f t="shared" si="0"/>
        <v>-6620.279999999999</v>
      </c>
    </row>
    <row r="25" spans="1:5" ht="12.75">
      <c r="A25" s="8"/>
      <c r="B25" s="3" t="s">
        <v>12</v>
      </c>
      <c r="C25" s="15">
        <v>222065</v>
      </c>
      <c r="D25" s="3">
        <v>129142.83</v>
      </c>
      <c r="E25" s="3">
        <f t="shared" si="0"/>
        <v>-92922.17</v>
      </c>
    </row>
    <row r="26" spans="1:5" ht="12.75">
      <c r="A26" s="8"/>
      <c r="B26" s="3" t="s">
        <v>13</v>
      </c>
      <c r="C26" s="3">
        <v>28100</v>
      </c>
      <c r="D26" s="3">
        <v>18147.8</v>
      </c>
      <c r="E26" s="3">
        <f t="shared" si="0"/>
        <v>-9952.2</v>
      </c>
    </row>
    <row r="27" spans="1:5" ht="12.75">
      <c r="A27" s="8"/>
      <c r="B27" s="3" t="s">
        <v>21</v>
      </c>
      <c r="C27" s="3">
        <v>38515</v>
      </c>
      <c r="D27" s="3">
        <v>29339.54</v>
      </c>
      <c r="E27" s="3">
        <f t="shared" si="0"/>
        <v>-9175.46</v>
      </c>
    </row>
    <row r="28" spans="1:5" ht="12.75">
      <c r="A28" s="8"/>
      <c r="B28" s="3" t="s">
        <v>32</v>
      </c>
      <c r="C28" s="3"/>
      <c r="D28" s="3"/>
      <c r="E28" s="3"/>
    </row>
    <row r="29" spans="1:5" ht="12.75">
      <c r="A29" s="8"/>
      <c r="B29" s="14" t="s">
        <v>39</v>
      </c>
      <c r="C29" s="3">
        <v>0</v>
      </c>
      <c r="D29" s="3">
        <v>10407.02</v>
      </c>
      <c r="E29" s="3">
        <f t="shared" si="0"/>
        <v>10407.02</v>
      </c>
    </row>
    <row r="30" spans="1:5" ht="12.75">
      <c r="A30" s="8"/>
      <c r="B30" s="14" t="s">
        <v>40</v>
      </c>
      <c r="C30" s="3">
        <v>0</v>
      </c>
      <c r="D30" s="3">
        <v>48659.09</v>
      </c>
      <c r="E30" s="3">
        <f t="shared" si="0"/>
        <v>48659.09</v>
      </c>
    </row>
    <row r="31" spans="1:5" ht="12.75">
      <c r="A31" s="8"/>
      <c r="B31" s="14" t="s">
        <v>48</v>
      </c>
      <c r="C31" s="3">
        <v>0</v>
      </c>
      <c r="D31" s="3">
        <v>50756.64</v>
      </c>
      <c r="E31" s="3">
        <f t="shared" si="0"/>
        <v>50756.64</v>
      </c>
    </row>
    <row r="32" spans="1:5" ht="12.75">
      <c r="A32" s="8"/>
      <c r="B32" s="14" t="s">
        <v>46</v>
      </c>
      <c r="C32" s="3">
        <v>0</v>
      </c>
      <c r="D32" s="3">
        <v>45772.75</v>
      </c>
      <c r="E32" s="3">
        <f t="shared" si="0"/>
        <v>45772.75</v>
      </c>
    </row>
    <row r="33" spans="1:5" ht="12.75">
      <c r="A33" s="8"/>
      <c r="B33" s="14" t="s">
        <v>49</v>
      </c>
      <c r="C33" s="3">
        <v>0</v>
      </c>
      <c r="D33" s="3">
        <v>1008</v>
      </c>
      <c r="E33" s="3">
        <f t="shared" si="0"/>
        <v>1008</v>
      </c>
    </row>
    <row r="34" spans="1:5" ht="12.75">
      <c r="A34" s="8"/>
      <c r="B34" s="14" t="s">
        <v>50</v>
      </c>
      <c r="C34" s="3">
        <v>0</v>
      </c>
      <c r="D34" s="3">
        <v>5728</v>
      </c>
      <c r="E34" s="3">
        <f t="shared" si="0"/>
        <v>5728</v>
      </c>
    </row>
    <row r="35" spans="1:5" ht="12.75">
      <c r="A35" s="8"/>
      <c r="B35" s="14" t="s">
        <v>52</v>
      </c>
      <c r="C35" s="3">
        <v>0</v>
      </c>
      <c r="D35" s="3">
        <v>4197.88</v>
      </c>
      <c r="E35" s="3">
        <f t="shared" si="0"/>
        <v>4197.88</v>
      </c>
    </row>
    <row r="36" spans="1:5" ht="12.75">
      <c r="A36" s="8"/>
      <c r="B36" s="14" t="s">
        <v>51</v>
      </c>
      <c r="C36" s="3">
        <v>0</v>
      </c>
      <c r="D36" s="3">
        <v>397</v>
      </c>
      <c r="E36" s="3">
        <f t="shared" si="0"/>
        <v>397</v>
      </c>
    </row>
    <row r="37" spans="1:5" ht="12.75">
      <c r="A37" s="8"/>
      <c r="B37" s="14" t="s">
        <v>53</v>
      </c>
      <c r="C37" s="3">
        <v>0</v>
      </c>
      <c r="D37" s="3">
        <v>810.84</v>
      </c>
      <c r="E37" s="3">
        <f t="shared" si="0"/>
        <v>810.84</v>
      </c>
    </row>
    <row r="38" spans="1:5" ht="12.75">
      <c r="A38" s="8"/>
      <c r="B38" s="14" t="s">
        <v>54</v>
      </c>
      <c r="C38" s="3">
        <v>0</v>
      </c>
      <c r="D38" s="3">
        <v>34196.49</v>
      </c>
      <c r="E38" s="3">
        <f t="shared" si="0"/>
        <v>34196.49</v>
      </c>
    </row>
    <row r="39" spans="1:5" ht="12.75">
      <c r="A39" s="8"/>
      <c r="B39" s="14" t="s">
        <v>55</v>
      </c>
      <c r="C39" s="3">
        <v>0</v>
      </c>
      <c r="D39" s="3">
        <v>13331.42</v>
      </c>
      <c r="E39" s="3">
        <f t="shared" si="0"/>
        <v>13331.42</v>
      </c>
    </row>
    <row r="40" spans="1:5" ht="12.75">
      <c r="A40" s="8"/>
      <c r="B40" s="14" t="s">
        <v>56</v>
      </c>
      <c r="C40" s="3">
        <v>0</v>
      </c>
      <c r="D40" s="3">
        <v>983.04</v>
      </c>
      <c r="E40" s="3">
        <f t="shared" si="0"/>
        <v>983.04</v>
      </c>
    </row>
    <row r="41" spans="1:5" ht="12.75">
      <c r="A41" s="8"/>
      <c r="B41" s="14"/>
      <c r="C41" s="3"/>
      <c r="D41" s="3"/>
      <c r="E41" s="3"/>
    </row>
    <row r="42" spans="1:5" ht="12.75">
      <c r="A42" s="8"/>
      <c r="B42" s="3"/>
      <c r="C42" s="3"/>
      <c r="D42" s="3"/>
      <c r="E42" s="3"/>
    </row>
    <row r="43" spans="1:5" ht="12.75">
      <c r="A43" s="8"/>
      <c r="B43" s="7" t="s">
        <v>14</v>
      </c>
      <c r="C43" s="3">
        <f>SUM(C16:C42)</f>
        <v>1046558</v>
      </c>
      <c r="D43" s="3">
        <f>SUM(D16:D42)</f>
        <v>1267128.9</v>
      </c>
      <c r="E43" s="3">
        <f>SUM(E16:E42)</f>
        <v>220570.9</v>
      </c>
    </row>
    <row r="44" spans="1:5" ht="12.75">
      <c r="A44" s="8"/>
      <c r="B44" s="3"/>
      <c r="C44" s="3"/>
      <c r="D44" s="3"/>
      <c r="E44" s="3" t="s">
        <v>6</v>
      </c>
    </row>
    <row r="45" spans="1:5" ht="12.75">
      <c r="A45" s="8"/>
      <c r="B45" s="7" t="s">
        <v>15</v>
      </c>
      <c r="C45" s="3"/>
      <c r="D45" s="3"/>
      <c r="E45" s="3" t="s">
        <v>6</v>
      </c>
    </row>
    <row r="46" spans="1:5" ht="12.75">
      <c r="A46" s="8"/>
      <c r="B46" s="14" t="s">
        <v>41</v>
      </c>
      <c r="C46" s="3">
        <v>0</v>
      </c>
      <c r="D46" s="3">
        <v>12289.88</v>
      </c>
      <c r="E46" s="3">
        <f aca="true" t="shared" si="1" ref="E46:E52">SUM(D46-C46)</f>
        <v>12289.88</v>
      </c>
    </row>
    <row r="47" spans="1:5" ht="12.75">
      <c r="A47" s="8"/>
      <c r="B47" s="14" t="s">
        <v>38</v>
      </c>
      <c r="C47" s="3">
        <v>27263</v>
      </c>
      <c r="D47" s="3">
        <v>8032</v>
      </c>
      <c r="E47" s="3">
        <f t="shared" si="1"/>
        <v>-19231</v>
      </c>
    </row>
    <row r="48" spans="1:5" ht="12.75">
      <c r="A48" s="8"/>
      <c r="B48" s="14" t="s">
        <v>36</v>
      </c>
      <c r="C48" s="3">
        <v>0</v>
      </c>
      <c r="D48" s="3">
        <v>0</v>
      </c>
      <c r="E48" s="3">
        <f t="shared" si="1"/>
        <v>0</v>
      </c>
    </row>
    <row r="49" spans="1:5" ht="12.75">
      <c r="A49" s="8"/>
      <c r="B49" s="14" t="s">
        <v>42</v>
      </c>
      <c r="C49" s="3">
        <v>0</v>
      </c>
      <c r="D49" s="3">
        <v>0</v>
      </c>
      <c r="E49" s="3">
        <f t="shared" si="1"/>
        <v>0</v>
      </c>
    </row>
    <row r="50" spans="1:5" ht="12.75">
      <c r="A50" s="8"/>
      <c r="B50" s="14" t="s">
        <v>37</v>
      </c>
      <c r="C50" s="3">
        <v>214087</v>
      </c>
      <c r="D50" s="3">
        <v>214087</v>
      </c>
      <c r="E50" s="3">
        <f t="shared" si="1"/>
        <v>0</v>
      </c>
    </row>
    <row r="51" spans="1:5" ht="12.75">
      <c r="A51" s="8"/>
      <c r="B51" s="3" t="s">
        <v>31</v>
      </c>
      <c r="C51" s="3">
        <v>10040</v>
      </c>
      <c r="D51" s="3">
        <v>7448</v>
      </c>
      <c r="E51" s="3">
        <f t="shared" si="1"/>
        <v>-2592</v>
      </c>
    </row>
    <row r="52" spans="1:5" ht="12.75">
      <c r="A52" s="8"/>
      <c r="B52" s="14" t="s">
        <v>47</v>
      </c>
      <c r="C52" s="3">
        <v>0</v>
      </c>
      <c r="D52" s="3">
        <v>411</v>
      </c>
      <c r="E52" s="3">
        <f t="shared" si="1"/>
        <v>411</v>
      </c>
    </row>
    <row r="53" spans="1:5" ht="12.75">
      <c r="A53" s="8"/>
      <c r="B53" s="7" t="s">
        <v>33</v>
      </c>
      <c r="C53" s="3">
        <f>SUM(C46:C52)</f>
        <v>251390</v>
      </c>
      <c r="D53" s="3">
        <f>SUM(D46:D52)</f>
        <v>242267.88</v>
      </c>
      <c r="E53" s="3">
        <f>SUM(E46:E52)</f>
        <v>-9122.12</v>
      </c>
    </row>
    <row r="54" spans="1:5" ht="12.75">
      <c r="A54" s="3"/>
      <c r="B54" s="3"/>
      <c r="C54" s="3"/>
      <c r="D54" s="3"/>
      <c r="E54" s="3"/>
    </row>
    <row r="55" spans="1:5" ht="12.75">
      <c r="A55" s="8"/>
      <c r="B55" s="7" t="s">
        <v>16</v>
      </c>
      <c r="C55" s="3"/>
      <c r="D55" s="3" t="s">
        <v>6</v>
      </c>
      <c r="E55" s="3" t="s">
        <v>6</v>
      </c>
    </row>
    <row r="56" spans="1:5" ht="12.75">
      <c r="A56" s="9"/>
      <c r="B56" s="3" t="s">
        <v>17</v>
      </c>
      <c r="C56" s="3">
        <f>SUM(C13)</f>
        <v>12314017.24</v>
      </c>
      <c r="D56" s="3">
        <f>SUM(D13)</f>
        <v>12135246.6</v>
      </c>
      <c r="E56" s="3">
        <f aca="true" t="shared" si="2" ref="E56:E62">SUM(D56-C56)</f>
        <v>-178770.6400000006</v>
      </c>
    </row>
    <row r="57" spans="1:5" ht="12.75">
      <c r="A57" s="9"/>
      <c r="B57" s="3" t="s">
        <v>18</v>
      </c>
      <c r="C57" s="3">
        <f>SUM(C43)</f>
        <v>1046558</v>
      </c>
      <c r="D57" s="3">
        <f>SUM(D43)</f>
        <v>1267128.9</v>
      </c>
      <c r="E57" s="3">
        <f t="shared" si="2"/>
        <v>220570.8999999999</v>
      </c>
    </row>
    <row r="58" spans="1:5" ht="12.75">
      <c r="A58" s="9"/>
      <c r="B58" s="3" t="s">
        <v>19</v>
      </c>
      <c r="C58" s="3">
        <f>SUM(C53)</f>
        <v>251390</v>
      </c>
      <c r="D58" s="3">
        <f>SUM(D53)</f>
        <v>242267.88</v>
      </c>
      <c r="E58" s="3">
        <f t="shared" si="2"/>
        <v>-9122.119999999995</v>
      </c>
    </row>
    <row r="59" spans="1:5" ht="12.75">
      <c r="A59" s="9"/>
      <c r="B59" s="3" t="s">
        <v>35</v>
      </c>
      <c r="C59" s="3">
        <v>686223</v>
      </c>
      <c r="D59" s="3">
        <v>686223</v>
      </c>
      <c r="E59" s="3">
        <f t="shared" si="2"/>
        <v>0</v>
      </c>
    </row>
    <row r="60" spans="1:5" ht="12.75">
      <c r="A60" s="9"/>
      <c r="B60" s="14" t="s">
        <v>58</v>
      </c>
      <c r="C60" s="3">
        <v>52000</v>
      </c>
      <c r="D60" s="3">
        <v>52000</v>
      </c>
      <c r="E60" s="3">
        <f t="shared" si="2"/>
        <v>0</v>
      </c>
    </row>
    <row r="61" spans="1:5" ht="12.75">
      <c r="A61" s="9"/>
      <c r="B61" s="14" t="s">
        <v>57</v>
      </c>
      <c r="C61" s="3">
        <v>492211.41</v>
      </c>
      <c r="D61" s="3">
        <v>492211.41</v>
      </c>
      <c r="E61" s="3">
        <f t="shared" si="2"/>
        <v>0</v>
      </c>
    </row>
    <row r="62" spans="1:5" ht="12.75">
      <c r="A62" s="8"/>
      <c r="B62" s="7" t="s">
        <v>20</v>
      </c>
      <c r="C62" s="3">
        <f>SUM(C56:C61)</f>
        <v>14842399.65</v>
      </c>
      <c r="D62" s="3">
        <f>SUM(D56:D61)</f>
        <v>14875077.790000001</v>
      </c>
      <c r="E62" s="3">
        <f t="shared" si="2"/>
        <v>32678.140000000596</v>
      </c>
    </row>
    <row r="63" spans="1:5" ht="12.75">
      <c r="A63" s="8"/>
      <c r="B63" s="3"/>
      <c r="C63" s="3"/>
      <c r="D63" s="3"/>
      <c r="E63" s="3" t="s">
        <v>6</v>
      </c>
    </row>
    <row r="64" spans="1:5" ht="12.75">
      <c r="A64" s="1"/>
      <c r="B64" s="3" t="s">
        <v>34</v>
      </c>
      <c r="C64" s="3">
        <f>SUM(C56:C59)</f>
        <v>14298188.24</v>
      </c>
      <c r="D64" s="3">
        <f>SUM(D56:D59)</f>
        <v>14330866.38</v>
      </c>
      <c r="E64" s="3">
        <f>SUM(E56:E59)</f>
        <v>32678.139999999315</v>
      </c>
    </row>
    <row r="65" spans="1:5" ht="12.75">
      <c r="A65" s="1"/>
      <c r="B65" s="3"/>
      <c r="E65" t="s">
        <v>6</v>
      </c>
    </row>
    <row r="66" spans="1:5" ht="12">
      <c r="A66" s="1"/>
      <c r="E66" t="s">
        <v>6</v>
      </c>
    </row>
    <row r="67" spans="1:5" ht="12">
      <c r="A67" s="1"/>
      <c r="E67" t="s">
        <v>6</v>
      </c>
    </row>
    <row r="68" spans="1:5" ht="12">
      <c r="A68" s="1"/>
      <c r="E68" t="s">
        <v>6</v>
      </c>
    </row>
    <row r="69" spans="1:5" ht="12">
      <c r="A69" s="1"/>
      <c r="E69" t="s">
        <v>6</v>
      </c>
    </row>
    <row r="70" spans="1:5" ht="12">
      <c r="A70" s="1"/>
      <c r="E70" t="s">
        <v>6</v>
      </c>
    </row>
    <row r="71" ht="12">
      <c r="A71" s="1"/>
    </row>
    <row r="72" ht="12">
      <c r="A72" s="1"/>
    </row>
    <row r="73" ht="12">
      <c r="A73" s="1"/>
    </row>
    <row r="74" ht="12">
      <c r="A74" s="1"/>
    </row>
    <row r="75" ht="12">
      <c r="A75" s="1"/>
    </row>
    <row r="76" ht="12">
      <c r="A76" s="1"/>
    </row>
    <row r="77" ht="12">
      <c r="A77" s="1"/>
    </row>
    <row r="78" ht="12">
      <c r="A78" s="1"/>
    </row>
    <row r="79" ht="12">
      <c r="A79" s="1"/>
    </row>
    <row r="80" ht="12">
      <c r="A80" s="1"/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Berlin</dc:creator>
  <cp:keywords/>
  <dc:description/>
  <cp:lastModifiedBy>June Poland</cp:lastModifiedBy>
  <cp:lastPrinted>2020-11-12T16:48:13Z</cp:lastPrinted>
  <dcterms:created xsi:type="dcterms:W3CDTF">1999-08-06T15:44:50Z</dcterms:created>
  <dcterms:modified xsi:type="dcterms:W3CDTF">2020-11-12T16:48:23Z</dcterms:modified>
  <cp:category/>
  <cp:version/>
  <cp:contentType/>
  <cp:contentStatus/>
</cp:coreProperties>
</file>