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Revenue vs Budgeted" sheetId="1" r:id="rId1"/>
  </sheets>
  <definedNames>
    <definedName name="_xlnm.Print_Area" localSheetId="0">'Revenue vs Budgeted'!$B$1:$E$60</definedName>
  </definedNames>
  <calcPr fullCalcOnLoad="1"/>
</workbook>
</file>

<file path=xl/sharedStrings.xml><?xml version="1.0" encoding="utf-8"?>
<sst xmlns="http://schemas.openxmlformats.org/spreadsheetml/2006/main" count="65" uniqueCount="54">
  <si>
    <t>NAME OF REVENUE</t>
  </si>
  <si>
    <t>RECEIVED</t>
  </si>
  <si>
    <t>AMOUNT</t>
  </si>
  <si>
    <t>DIFFERENCE</t>
  </si>
  <si>
    <t>BUDGETED</t>
  </si>
  <si>
    <t>TOTAL TAX LEVY</t>
  </si>
  <si>
    <t xml:space="preserve"> </t>
  </si>
  <si>
    <t>LOCAL RECEIPTS</t>
  </si>
  <si>
    <t>Tax Liens Redeemed</t>
  </si>
  <si>
    <t>Motor Vehicle Excise</t>
  </si>
  <si>
    <t>Interest on Tax Liens</t>
  </si>
  <si>
    <t>Other Departmental</t>
  </si>
  <si>
    <t>Licenses &amp; Permits</t>
  </si>
  <si>
    <t>Fines &amp; Forfeits</t>
  </si>
  <si>
    <t>TOTAL LOCAL RECEIPTS:</t>
  </si>
  <si>
    <t>STATE RECEIPTS</t>
  </si>
  <si>
    <t>GRAND TOTALS</t>
  </si>
  <si>
    <t>Tax Levy</t>
  </si>
  <si>
    <t>Local Receipts</t>
  </si>
  <si>
    <t>State Receipts</t>
  </si>
  <si>
    <t>TOTAL FUNDS:</t>
  </si>
  <si>
    <t>Int. on Investments</t>
  </si>
  <si>
    <t>TOWN ACCOUNTANT</t>
  </si>
  <si>
    <t>Personal Property Taxes</t>
  </si>
  <si>
    <t>Real Estate Taxes</t>
  </si>
  <si>
    <t>Int. on PP, RE &amp; Excise</t>
  </si>
  <si>
    <t>Fees and Charges</t>
  </si>
  <si>
    <t>ACTUAL REVENUE COMPARED TO BUDGETED REVENUE</t>
  </si>
  <si>
    <t>GENERAL FUND REVENUE</t>
  </si>
  <si>
    <t>PROPERTY TAXES</t>
  </si>
  <si>
    <t>Payments in Lieu of Taxes</t>
  </si>
  <si>
    <t>Veterans Benefits</t>
  </si>
  <si>
    <t>Other Misc. Revenue:</t>
  </si>
  <si>
    <t>TOTAL STATE NET RECEIPTS:</t>
  </si>
  <si>
    <t>General Revenue totals all but Free Cash Usage</t>
  </si>
  <si>
    <t>Premium from School Refinancing</t>
  </si>
  <si>
    <t xml:space="preserve">Other Available Funds </t>
  </si>
  <si>
    <t>Chapter 70</t>
  </si>
  <si>
    <t>Unrestricted General Government Aid</t>
  </si>
  <si>
    <t>Exemptions: VBS and Elderly</t>
  </si>
  <si>
    <t xml:space="preserve">  Energy Charges</t>
  </si>
  <si>
    <t xml:space="preserve">  Ch61 &amp; 61 A Recovery</t>
  </si>
  <si>
    <t xml:space="preserve">  Additional State funds</t>
  </si>
  <si>
    <t xml:space="preserve">  Dec 08 MEMA Snow &amp; Ice Storm</t>
  </si>
  <si>
    <t>FOR THE YEAR ENDING JUNE 30, 2019</t>
  </si>
  <si>
    <t xml:space="preserve">Mass Health - Medicaid </t>
  </si>
  <si>
    <t>Charter School/School Choice - Town Reimbursement</t>
  </si>
  <si>
    <t xml:space="preserve">  Highway - Metals recycling</t>
  </si>
  <si>
    <t xml:space="preserve">  Treasurer closed out Tailings (uncashed checks)</t>
  </si>
  <si>
    <t>Meal Tax Excise</t>
  </si>
  <si>
    <t>Hotel Tax Excise</t>
  </si>
  <si>
    <t xml:space="preserve">  Fire Department Plan Review</t>
  </si>
  <si>
    <t xml:space="preserve">  Property Damage</t>
  </si>
  <si>
    <t>Free Cash used in FY19 Budgets (From ATM &amp; STM)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</si>
</sst>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0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7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7" fontId="2" fillId="0" borderId="0" xfId="0" applyFont="1" applyAlignment="1">
      <alignment/>
    </xf>
    <xf numFmtId="7" fontId="1" fillId="0" borderId="0" xfId="0" applyFont="1" applyAlignment="1">
      <alignment/>
    </xf>
    <xf numFmtId="7" fontId="1" fillId="0" borderId="0" xfId="0" applyFont="1" applyAlignment="1">
      <alignment horizontal="centerContinuous"/>
    </xf>
    <xf numFmtId="7" fontId="3" fillId="0" borderId="0" xfId="0" applyFont="1" applyAlignment="1">
      <alignment/>
    </xf>
    <xf numFmtId="7" fontId="3" fillId="0" borderId="0" xfId="0" applyFont="1" applyAlignment="1">
      <alignment horizontal="center"/>
    </xf>
    <xf numFmtId="7" fontId="1" fillId="0" borderId="0" xfId="0" applyFont="1" applyAlignment="1">
      <alignment horizontal="center"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7" fontId="4" fillId="0" borderId="0" xfId="0" applyFont="1" applyAlignment="1">
      <alignment horizontal="centerContinuous"/>
    </xf>
    <xf numFmtId="7" fontId="5" fillId="0" borderId="0" xfId="0" applyFont="1" applyAlignment="1">
      <alignment/>
    </xf>
    <xf numFmtId="7" fontId="4" fillId="0" borderId="0" xfId="0" applyFont="1" applyAlignment="1">
      <alignment horizontal="center"/>
    </xf>
    <xf numFmtId="7" fontId="2" fillId="0" borderId="0" xfId="0" applyFont="1" applyAlignment="1">
      <alignment horizontal="center"/>
    </xf>
    <xf numFmtId="7" fontId="1" fillId="0" borderId="0" xfId="0" applyFont="1" applyAlignment="1">
      <alignment/>
    </xf>
    <xf numFmtId="7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75"/>
  <sheetViews>
    <sheetView showGridLines="0" tabSelected="1" zoomScalePageLayoutView="0" workbookViewId="0" topLeftCell="A1">
      <selection activeCell="D59" sqref="D59"/>
    </sheetView>
  </sheetViews>
  <sheetFormatPr defaultColWidth="9.625" defaultRowHeight="12.75"/>
  <cols>
    <col min="1" max="1" width="6.375" style="0" customWidth="1"/>
    <col min="2" max="2" width="40.875" style="0" customWidth="1"/>
    <col min="3" max="3" width="18.875" style="0" customWidth="1"/>
    <col min="4" max="4" width="18.50390625" style="0" customWidth="1"/>
    <col min="5" max="5" width="16.375" style="0" customWidth="1"/>
    <col min="6" max="8" width="9.625" style="0" customWidth="1"/>
    <col min="9" max="9" width="16.00390625" style="0" bestFit="1" customWidth="1"/>
  </cols>
  <sheetData>
    <row r="1" spans="1:5" ht="12.75">
      <c r="A1" s="3"/>
      <c r="B1" s="3"/>
      <c r="C1" s="3"/>
      <c r="D1" s="3"/>
      <c r="E1" s="3"/>
    </row>
    <row r="2" spans="1:5" ht="15">
      <c r="A2" s="10" t="s">
        <v>22</v>
      </c>
      <c r="B2" s="4"/>
      <c r="C2" s="4"/>
      <c r="D2" s="4"/>
      <c r="E2" s="4"/>
    </row>
    <row r="3" spans="1:5" ht="15">
      <c r="A3" s="10" t="s">
        <v>28</v>
      </c>
      <c r="B3" s="4"/>
      <c r="C3" s="4"/>
      <c r="D3" s="4"/>
      <c r="E3" s="4"/>
    </row>
    <row r="4" spans="1:5" ht="15">
      <c r="A4" s="10" t="s">
        <v>27</v>
      </c>
      <c r="B4" s="4"/>
      <c r="C4" s="4"/>
      <c r="D4" s="4"/>
      <c r="E4" s="4"/>
    </row>
    <row r="5" spans="1:5" ht="15">
      <c r="A5" s="10" t="s">
        <v>44</v>
      </c>
      <c r="B5" s="4"/>
      <c r="C5" s="4"/>
      <c r="D5" s="4"/>
      <c r="E5" s="4"/>
    </row>
    <row r="6" spans="1:5" ht="14.25">
      <c r="A6" s="11"/>
      <c r="B6" s="3"/>
      <c r="C6" s="3"/>
      <c r="D6" s="3"/>
      <c r="E6" s="3"/>
    </row>
    <row r="7" spans="1:5" s="2" customFormat="1" ht="15">
      <c r="A7" s="12"/>
      <c r="B7" s="5"/>
      <c r="C7" s="6" t="s">
        <v>2</v>
      </c>
      <c r="D7" s="6" t="s">
        <v>2</v>
      </c>
      <c r="E7" s="5"/>
    </row>
    <row r="8" spans="1:5" s="2" customFormat="1" ht="15">
      <c r="A8" s="12"/>
      <c r="B8" s="6" t="s">
        <v>0</v>
      </c>
      <c r="C8" s="6" t="s">
        <v>4</v>
      </c>
      <c r="D8" s="13" t="s">
        <v>1</v>
      </c>
      <c r="E8" s="6" t="s">
        <v>3</v>
      </c>
    </row>
    <row r="9" spans="1:5" ht="14.25">
      <c r="A9" s="11"/>
      <c r="B9" s="3"/>
      <c r="C9" s="3"/>
      <c r="D9" s="3"/>
      <c r="E9" s="3"/>
    </row>
    <row r="10" spans="1:5" ht="12.75">
      <c r="A10" s="3"/>
      <c r="B10" s="7" t="s">
        <v>29</v>
      </c>
      <c r="C10" s="3"/>
      <c r="D10" s="3"/>
      <c r="E10" s="3"/>
    </row>
    <row r="11" spans="1:5" ht="12.75">
      <c r="A11" s="8"/>
      <c r="B11" s="3" t="s">
        <v>23</v>
      </c>
      <c r="C11" s="3">
        <v>314508.08</v>
      </c>
      <c r="D11" s="3">
        <v>296328.79</v>
      </c>
      <c r="E11" s="3">
        <f>SUM(D11-C11)</f>
        <v>-18179.290000000037</v>
      </c>
    </row>
    <row r="12" spans="1:5" ht="12.75">
      <c r="A12" s="8"/>
      <c r="B12" s="3" t="s">
        <v>24</v>
      </c>
      <c r="C12" s="3">
        <v>11044201.42</v>
      </c>
      <c r="D12" s="3">
        <v>10907224.26</v>
      </c>
      <c r="E12" s="3">
        <f>SUM(D12-C12)</f>
        <v>-136977.16000000015</v>
      </c>
    </row>
    <row r="13" spans="1:5" ht="12.75">
      <c r="A13" s="8"/>
      <c r="B13" s="7" t="s">
        <v>5</v>
      </c>
      <c r="C13" s="3">
        <f>SUM(C11+C12)</f>
        <v>11358709.5</v>
      </c>
      <c r="D13" s="3">
        <f>SUM(D11+D12)</f>
        <v>11203553.049999999</v>
      </c>
      <c r="E13" s="3">
        <f>SUM(D13-C13)</f>
        <v>-155156.45000000112</v>
      </c>
    </row>
    <row r="14" spans="1:5" ht="12.75">
      <c r="A14" s="8"/>
      <c r="B14" s="3"/>
      <c r="C14" s="3"/>
      <c r="D14" s="3"/>
      <c r="E14" s="3"/>
    </row>
    <row r="15" spans="1:5" ht="12.75">
      <c r="A15" s="8"/>
      <c r="B15" s="7" t="s">
        <v>7</v>
      </c>
      <c r="C15" s="3"/>
      <c r="D15" s="3"/>
      <c r="E15" s="3"/>
    </row>
    <row r="16" spans="1:5" ht="12.75">
      <c r="A16" s="8"/>
      <c r="B16" s="3" t="s">
        <v>8</v>
      </c>
      <c r="C16" s="3">
        <v>0</v>
      </c>
      <c r="D16" s="3">
        <v>44150.22</v>
      </c>
      <c r="E16" s="3">
        <f aca="true" t="shared" si="0" ref="E16:E37">SUM(D16-C16)</f>
        <v>44150.22</v>
      </c>
    </row>
    <row r="17" spans="1:5" ht="12.75">
      <c r="A17" s="8"/>
      <c r="B17" s="3" t="s">
        <v>9</v>
      </c>
      <c r="C17" s="3">
        <v>536911</v>
      </c>
      <c r="D17" s="3">
        <v>535457.98</v>
      </c>
      <c r="E17" s="3">
        <f t="shared" si="0"/>
        <v>-1453.0200000000186</v>
      </c>
    </row>
    <row r="18" spans="1:5" ht="12.75">
      <c r="A18" s="8"/>
      <c r="B18" s="14" t="s">
        <v>49</v>
      </c>
      <c r="C18" s="3">
        <v>51784</v>
      </c>
      <c r="D18" s="3">
        <v>50080</v>
      </c>
      <c r="E18" s="3">
        <f t="shared" si="0"/>
        <v>-1704</v>
      </c>
    </row>
    <row r="19" spans="1:5" ht="12.75">
      <c r="A19" s="8"/>
      <c r="B19" s="14" t="s">
        <v>50</v>
      </c>
      <c r="C19" s="3">
        <v>0</v>
      </c>
      <c r="D19" s="3">
        <v>8580</v>
      </c>
      <c r="E19" s="3">
        <f t="shared" si="0"/>
        <v>8580</v>
      </c>
    </row>
    <row r="20" spans="1:5" ht="12.75">
      <c r="A20" s="8"/>
      <c r="B20" s="3" t="s">
        <v>25</v>
      </c>
      <c r="C20" s="3">
        <v>24620</v>
      </c>
      <c r="D20" s="3">
        <v>29657.85</v>
      </c>
      <c r="E20" s="3">
        <f t="shared" si="0"/>
        <v>5037.8499999999985</v>
      </c>
    </row>
    <row r="21" spans="1:5" ht="12.75">
      <c r="A21" s="8"/>
      <c r="B21" s="3" t="s">
        <v>10</v>
      </c>
      <c r="C21" s="3">
        <v>0</v>
      </c>
      <c r="D21" s="3">
        <v>3181.77</v>
      </c>
      <c r="E21" s="3">
        <f t="shared" si="0"/>
        <v>3181.77</v>
      </c>
    </row>
    <row r="22" spans="1:5" ht="12.75">
      <c r="A22" s="8"/>
      <c r="B22" s="3" t="s">
        <v>30</v>
      </c>
      <c r="C22" s="3">
        <v>67522</v>
      </c>
      <c r="D22" s="3">
        <v>69613.75</v>
      </c>
      <c r="E22" s="3">
        <f t="shared" si="0"/>
        <v>2091.75</v>
      </c>
    </row>
    <row r="23" spans="1:5" ht="12.75">
      <c r="A23" s="8"/>
      <c r="B23" s="3" t="s">
        <v>26</v>
      </c>
      <c r="C23" s="3">
        <v>17425</v>
      </c>
      <c r="D23" s="3">
        <v>14532.98</v>
      </c>
      <c r="E23" s="3">
        <f t="shared" si="0"/>
        <v>-2892.0200000000004</v>
      </c>
    </row>
    <row r="24" spans="1:5" ht="12.75">
      <c r="A24" s="8"/>
      <c r="B24" s="3" t="s">
        <v>11</v>
      </c>
      <c r="C24" s="3">
        <v>9640</v>
      </c>
      <c r="D24" s="3">
        <v>34864.65</v>
      </c>
      <c r="E24" s="3">
        <f t="shared" si="0"/>
        <v>25224.65</v>
      </c>
    </row>
    <row r="25" spans="1:5" ht="12.75">
      <c r="A25" s="8"/>
      <c r="B25" s="3" t="s">
        <v>12</v>
      </c>
      <c r="C25" s="15">
        <v>148500</v>
      </c>
      <c r="D25" s="3">
        <v>497691.83</v>
      </c>
      <c r="E25" s="3">
        <f t="shared" si="0"/>
        <v>349191.83</v>
      </c>
    </row>
    <row r="26" spans="1:5" ht="12.75">
      <c r="A26" s="8"/>
      <c r="B26" s="3" t="s">
        <v>13</v>
      </c>
      <c r="C26" s="3">
        <v>38880</v>
      </c>
      <c r="D26" s="3">
        <v>28251.15</v>
      </c>
      <c r="E26" s="3">
        <f t="shared" si="0"/>
        <v>-10628.849999999999</v>
      </c>
    </row>
    <row r="27" spans="1:5" ht="12.75">
      <c r="A27" s="8"/>
      <c r="B27" s="3" t="s">
        <v>21</v>
      </c>
      <c r="C27" s="3">
        <v>18000</v>
      </c>
      <c r="D27" s="3">
        <v>38518.28</v>
      </c>
      <c r="E27" s="3">
        <f t="shared" si="0"/>
        <v>20518.28</v>
      </c>
    </row>
    <row r="28" spans="1:5" ht="12.75">
      <c r="A28" s="8"/>
      <c r="B28" s="3" t="s">
        <v>35</v>
      </c>
      <c r="C28" s="3">
        <v>1681.98</v>
      </c>
      <c r="D28" s="3">
        <v>1681.98</v>
      </c>
      <c r="E28" s="3">
        <f t="shared" si="0"/>
        <v>0</v>
      </c>
    </row>
    <row r="29" spans="1:5" ht="12.75">
      <c r="A29" s="8"/>
      <c r="B29" s="3" t="s">
        <v>32</v>
      </c>
      <c r="C29" s="3"/>
      <c r="D29" s="3"/>
      <c r="E29" s="3"/>
    </row>
    <row r="30" spans="1:5" ht="12.75">
      <c r="A30" s="8"/>
      <c r="B30" s="14" t="s">
        <v>40</v>
      </c>
      <c r="C30" s="3">
        <v>0</v>
      </c>
      <c r="D30" s="3">
        <v>1643.85</v>
      </c>
      <c r="E30" s="3">
        <f t="shared" si="0"/>
        <v>1643.85</v>
      </c>
    </row>
    <row r="31" spans="1:5" ht="12.75">
      <c r="A31" s="8"/>
      <c r="B31" s="14" t="s">
        <v>41</v>
      </c>
      <c r="C31" s="3">
        <v>0</v>
      </c>
      <c r="D31" s="3">
        <v>10560.38</v>
      </c>
      <c r="E31" s="3">
        <f t="shared" si="0"/>
        <v>10560.38</v>
      </c>
    </row>
    <row r="32" spans="1:5" ht="12.75">
      <c r="A32" s="8"/>
      <c r="B32" s="14" t="s">
        <v>42</v>
      </c>
      <c r="C32" s="3">
        <v>0</v>
      </c>
      <c r="D32" s="3">
        <v>634.01</v>
      </c>
      <c r="E32" s="3">
        <f t="shared" si="0"/>
        <v>634.01</v>
      </c>
    </row>
    <row r="33" spans="1:5" ht="12.75">
      <c r="A33" s="8"/>
      <c r="B33" s="14" t="s">
        <v>47</v>
      </c>
      <c r="C33" s="3">
        <v>0</v>
      </c>
      <c r="D33" s="3">
        <v>93.21</v>
      </c>
      <c r="E33" s="3">
        <f t="shared" si="0"/>
        <v>93.21</v>
      </c>
    </row>
    <row r="34" spans="1:5" ht="12.75">
      <c r="A34" s="8"/>
      <c r="B34" s="14" t="s">
        <v>48</v>
      </c>
      <c r="C34" s="3">
        <v>0</v>
      </c>
      <c r="D34" s="3">
        <v>4228.81</v>
      </c>
      <c r="E34" s="3">
        <f t="shared" si="0"/>
        <v>4228.81</v>
      </c>
    </row>
    <row r="35" spans="1:5" ht="12.75">
      <c r="A35" s="8"/>
      <c r="B35" s="14" t="s">
        <v>51</v>
      </c>
      <c r="C35" s="3">
        <v>0</v>
      </c>
      <c r="D35" s="3">
        <v>5890</v>
      </c>
      <c r="E35" s="3">
        <f t="shared" si="0"/>
        <v>5890</v>
      </c>
    </row>
    <row r="36" spans="1:5" ht="12.75">
      <c r="A36" s="8"/>
      <c r="B36" s="14" t="s">
        <v>52</v>
      </c>
      <c r="C36" s="3">
        <v>0</v>
      </c>
      <c r="D36" s="3">
        <v>182.52</v>
      </c>
      <c r="E36" s="3">
        <f t="shared" si="0"/>
        <v>182.52</v>
      </c>
    </row>
    <row r="37" spans="1:5" ht="12.75">
      <c r="A37" s="8"/>
      <c r="B37" s="14" t="s">
        <v>43</v>
      </c>
      <c r="C37" s="3">
        <v>0</v>
      </c>
      <c r="D37" s="3">
        <v>0</v>
      </c>
      <c r="E37" s="3">
        <f t="shared" si="0"/>
        <v>0</v>
      </c>
    </row>
    <row r="38" spans="1:5" ht="12.75">
      <c r="A38" s="8"/>
      <c r="B38" s="14"/>
      <c r="C38" s="3"/>
      <c r="D38" s="3"/>
      <c r="E38" s="3"/>
    </row>
    <row r="39" spans="1:5" ht="12.75">
      <c r="A39" s="8"/>
      <c r="B39" s="3"/>
      <c r="C39" s="3"/>
      <c r="D39" s="3"/>
      <c r="E39" s="3"/>
    </row>
    <row r="40" spans="1:5" ht="12.75">
      <c r="A40" s="8"/>
      <c r="B40" s="7" t="s">
        <v>14</v>
      </c>
      <c r="C40" s="3">
        <f>SUM(C16:C39)</f>
        <v>914963.98</v>
      </c>
      <c r="D40" s="3">
        <f>SUM(D16:D39)</f>
        <v>1379495.22</v>
      </c>
      <c r="E40" s="3">
        <f>SUM(E16:E39)</f>
        <v>464531.2400000001</v>
      </c>
    </row>
    <row r="41" spans="1:5" ht="12.75">
      <c r="A41" s="8"/>
      <c r="B41" s="3"/>
      <c r="C41" s="3"/>
      <c r="D41" s="3"/>
      <c r="E41" s="3" t="s">
        <v>6</v>
      </c>
    </row>
    <row r="42" spans="1:5" ht="12.75">
      <c r="A42" s="8"/>
      <c r="B42" s="7" t="s">
        <v>15</v>
      </c>
      <c r="C42" s="3"/>
      <c r="D42" s="3"/>
      <c r="E42" s="3" t="s">
        <v>6</v>
      </c>
    </row>
    <row r="43" spans="1:5" ht="12.75">
      <c r="A43" s="8"/>
      <c r="B43" s="14" t="s">
        <v>45</v>
      </c>
      <c r="C43" s="3">
        <v>21078</v>
      </c>
      <c r="D43" s="3">
        <v>16851.47</v>
      </c>
      <c r="E43" s="3">
        <f aca="true" t="shared" si="1" ref="E43:E48">SUM(D43-C43)</f>
        <v>-4226.529999999999</v>
      </c>
    </row>
    <row r="44" spans="1:5" ht="12.75">
      <c r="A44" s="8"/>
      <c r="B44" s="14" t="s">
        <v>39</v>
      </c>
      <c r="C44" s="3">
        <v>28777</v>
      </c>
      <c r="D44" s="3">
        <v>27765</v>
      </c>
      <c r="E44" s="3">
        <f t="shared" si="1"/>
        <v>-1012</v>
      </c>
    </row>
    <row r="45" spans="1:5" ht="12.75">
      <c r="A45" s="8"/>
      <c r="B45" s="14" t="s">
        <v>37</v>
      </c>
      <c r="C45" s="3">
        <v>459075</v>
      </c>
      <c r="D45" s="3">
        <v>459075</v>
      </c>
      <c r="E45" s="3">
        <f t="shared" si="1"/>
        <v>0</v>
      </c>
    </row>
    <row r="46" spans="1:5" ht="12.75">
      <c r="A46" s="8"/>
      <c r="B46" s="14" t="s">
        <v>46</v>
      </c>
      <c r="C46" s="3">
        <v>14122</v>
      </c>
      <c r="D46" s="3">
        <v>14156</v>
      </c>
      <c r="E46" s="3">
        <f t="shared" si="1"/>
        <v>34</v>
      </c>
    </row>
    <row r="47" spans="1:5" ht="12.75">
      <c r="A47" s="8"/>
      <c r="B47" s="14" t="s">
        <v>38</v>
      </c>
      <c r="C47" s="3">
        <v>208459</v>
      </c>
      <c r="D47" s="3">
        <v>208459</v>
      </c>
      <c r="E47" s="3">
        <f t="shared" si="1"/>
        <v>0</v>
      </c>
    </row>
    <row r="48" spans="1:5" ht="12.75">
      <c r="A48" s="8"/>
      <c r="B48" s="3" t="s">
        <v>31</v>
      </c>
      <c r="C48" s="3">
        <v>2766</v>
      </c>
      <c r="D48" s="3">
        <v>20648</v>
      </c>
      <c r="E48" s="3">
        <f t="shared" si="1"/>
        <v>17882</v>
      </c>
    </row>
    <row r="49" spans="1:5" ht="12.75">
      <c r="A49" s="8"/>
      <c r="B49" s="7" t="s">
        <v>33</v>
      </c>
      <c r="C49" s="3">
        <f>SUM(C43:C48)</f>
        <v>734277</v>
      </c>
      <c r="D49" s="3">
        <f>SUM(D43:D48)</f>
        <v>746954.47</v>
      </c>
      <c r="E49" s="3">
        <f>SUM(E43:E48)</f>
        <v>12677.470000000001</v>
      </c>
    </row>
    <row r="50" spans="1:5" ht="12.75">
      <c r="A50" s="3"/>
      <c r="B50" s="3"/>
      <c r="C50" s="3"/>
      <c r="D50" s="3"/>
      <c r="E50" s="3"/>
    </row>
    <row r="51" spans="1:5" ht="12.75">
      <c r="A51" s="8"/>
      <c r="B51" s="7" t="s">
        <v>16</v>
      </c>
      <c r="C51" s="3"/>
      <c r="D51" s="3" t="s">
        <v>6</v>
      </c>
      <c r="E51" s="3" t="s">
        <v>6</v>
      </c>
    </row>
    <row r="52" spans="1:5" ht="12.75">
      <c r="A52" s="9"/>
      <c r="B52" s="3" t="s">
        <v>17</v>
      </c>
      <c r="C52" s="3">
        <f>SUM(C13)</f>
        <v>11358709.5</v>
      </c>
      <c r="D52" s="3">
        <f>SUM(D13)</f>
        <v>11203553.049999999</v>
      </c>
      <c r="E52" s="3">
        <f aca="true" t="shared" si="2" ref="E52:E57">SUM(D52-C52)</f>
        <v>-155156.45000000112</v>
      </c>
    </row>
    <row r="53" spans="1:5" ht="12.75">
      <c r="A53" s="9"/>
      <c r="B53" s="3" t="s">
        <v>18</v>
      </c>
      <c r="C53" s="3">
        <f>SUM(C40)</f>
        <v>914963.98</v>
      </c>
      <c r="D53" s="3">
        <f>SUM(D40)</f>
        <v>1379495.22</v>
      </c>
      <c r="E53" s="3">
        <f t="shared" si="2"/>
        <v>464531.24</v>
      </c>
    </row>
    <row r="54" spans="1:5" ht="12.75">
      <c r="A54" s="9"/>
      <c r="B54" s="3" t="s">
        <v>19</v>
      </c>
      <c r="C54" s="3">
        <f>SUM(C49)</f>
        <v>734277</v>
      </c>
      <c r="D54" s="3">
        <f>SUM(D49)</f>
        <v>746954.47</v>
      </c>
      <c r="E54" s="3">
        <f t="shared" si="2"/>
        <v>12677.469999999972</v>
      </c>
    </row>
    <row r="55" spans="1:5" ht="12.75">
      <c r="A55" s="9"/>
      <c r="B55" s="3" t="s">
        <v>36</v>
      </c>
      <c r="C55" s="3">
        <v>785823</v>
      </c>
      <c r="D55" s="3">
        <v>834722.34</v>
      </c>
      <c r="E55" s="3">
        <f t="shared" si="2"/>
        <v>48899.33999999997</v>
      </c>
    </row>
    <row r="56" spans="1:5" ht="12.75">
      <c r="A56" s="9"/>
      <c r="B56" s="14" t="s">
        <v>53</v>
      </c>
      <c r="C56" s="3">
        <v>86409.05</v>
      </c>
      <c r="D56" s="3">
        <v>86409.05</v>
      </c>
      <c r="E56" s="3">
        <f t="shared" si="2"/>
        <v>0</v>
      </c>
    </row>
    <row r="57" spans="1:5" ht="12.75">
      <c r="A57" s="8"/>
      <c r="B57" s="7" t="s">
        <v>20</v>
      </c>
      <c r="C57" s="3">
        <f>SUM(C52:C56)</f>
        <v>13880182.530000001</v>
      </c>
      <c r="D57" s="3">
        <f>SUM(D52:D56)</f>
        <v>14251134.13</v>
      </c>
      <c r="E57" s="3">
        <f t="shared" si="2"/>
        <v>370951.5999999996</v>
      </c>
    </row>
    <row r="58" spans="1:5" ht="12.75">
      <c r="A58" s="8"/>
      <c r="B58" s="3"/>
      <c r="C58" s="3"/>
      <c r="D58" s="3"/>
      <c r="E58" s="3" t="s">
        <v>6</v>
      </c>
    </row>
    <row r="59" spans="1:5" ht="12.75">
      <c r="A59" s="1"/>
      <c r="B59" s="3" t="s">
        <v>34</v>
      </c>
      <c r="C59" s="3">
        <f>SUM(C52:C55)</f>
        <v>13793773.48</v>
      </c>
      <c r="D59" s="3">
        <f>SUM(D52:D55)</f>
        <v>14164725.08</v>
      </c>
      <c r="E59" s="3">
        <f>SUM(E52:E55)</f>
        <v>370951.5999999988</v>
      </c>
    </row>
    <row r="60" spans="1:5" ht="12.75">
      <c r="A60" s="1"/>
      <c r="B60" s="3"/>
      <c r="E60" t="s">
        <v>6</v>
      </c>
    </row>
    <row r="61" spans="1:5" ht="12">
      <c r="A61" s="1"/>
      <c r="E61" t="s">
        <v>6</v>
      </c>
    </row>
    <row r="62" spans="1:5" ht="12">
      <c r="A62" s="1"/>
      <c r="E62" t="s">
        <v>6</v>
      </c>
    </row>
    <row r="63" spans="1:5" ht="12">
      <c r="A63" s="1"/>
      <c r="E63" t="s">
        <v>6</v>
      </c>
    </row>
    <row r="64" spans="1:5" ht="12">
      <c r="A64" s="1"/>
      <c r="E64" t="s">
        <v>6</v>
      </c>
    </row>
    <row r="65" spans="1:5" ht="12">
      <c r="A65" s="1"/>
      <c r="E65" t="s">
        <v>6</v>
      </c>
    </row>
    <row r="66" ht="12">
      <c r="A66" s="1"/>
    </row>
    <row r="67" ht="12">
      <c r="A67" s="1"/>
    </row>
    <row r="68" ht="12">
      <c r="A68" s="1"/>
    </row>
    <row r="69" ht="12">
      <c r="A69" s="1"/>
    </row>
    <row r="70" ht="12">
      <c r="A70" s="1"/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</sheetData>
  <sheetProtection/>
  <printOptions horizontalCentered="1" verticalCentered="1"/>
  <pageMargins left="0.25" right="0.25" top="0.75" bottom="0.75" header="0.3" footer="0.3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Berlin</dc:creator>
  <cp:keywords/>
  <dc:description/>
  <cp:lastModifiedBy>June Poland</cp:lastModifiedBy>
  <cp:lastPrinted>2020-02-29T16:29:37Z</cp:lastPrinted>
  <dcterms:created xsi:type="dcterms:W3CDTF">1999-08-06T15:44:50Z</dcterms:created>
  <dcterms:modified xsi:type="dcterms:W3CDTF">2020-02-29T16:30:06Z</dcterms:modified>
  <cp:category/>
  <cp:version/>
  <cp:contentType/>
  <cp:contentStatus/>
</cp:coreProperties>
</file>